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DE78" lockStructure="1"/>
  <bookViews>
    <workbookView xWindow="120" yWindow="120" windowWidth="18915" windowHeight="10740"/>
  </bookViews>
  <sheets>
    <sheet name="Reporte" sheetId="1" r:id="rId1"/>
    <sheet name="Base" sheetId="4" state="hidden" r:id="rId2"/>
    <sheet name="Carreras" sheetId="8" state="hidden" r:id="rId3"/>
    <sheet name="Hoja2" sheetId="9" state="hidden" r:id="rId4"/>
  </sheets>
  <externalReferences>
    <externalReference r:id="rId5"/>
  </externalReferences>
  <definedNames>
    <definedName name="_xlnm._FilterDatabase" localSheetId="1" hidden="1">Base!$AA$1:$AF$541</definedName>
    <definedName name="_xlnm._FilterDatabase" localSheetId="2" hidden="1">Carreras!$B$1:$B$604</definedName>
    <definedName name="_xlnm._FilterDatabase" localSheetId="3" hidden="1">Hoja2!#REF!</definedName>
    <definedName name="_xlnm.Print_Area" localSheetId="0">Reporte!$A$1:$J$41</definedName>
    <definedName name="BD" localSheetId="2">[1]Base!$A$1:$AF$57</definedName>
    <definedName name="BD">Base!$A$1:$AF$61</definedName>
  </definedNames>
  <calcPr calcId="145621"/>
</workbook>
</file>

<file path=xl/calcChain.xml><?xml version="1.0" encoding="utf-8"?>
<calcChain xmlns="http://schemas.openxmlformats.org/spreadsheetml/2006/main">
  <c r="K393" i="8" l="1"/>
  <c r="J393" i="8"/>
  <c r="J392" i="8"/>
  <c r="K391" i="8"/>
  <c r="J391" i="8"/>
  <c r="K390" i="8"/>
  <c r="J390" i="8"/>
  <c r="K389" i="8"/>
  <c r="J389" i="8"/>
  <c r="K388" i="8"/>
  <c r="J388" i="8"/>
  <c r="K387" i="8"/>
  <c r="J387" i="8"/>
  <c r="F322" i="8"/>
  <c r="F320" i="8"/>
  <c r="F319" i="8"/>
  <c r="F318" i="8"/>
  <c r="F317" i="8"/>
  <c r="F316" i="8"/>
  <c r="D9" i="1" l="1"/>
  <c r="E8" i="1" l="1"/>
  <c r="F8" i="1"/>
  <c r="G8" i="1"/>
  <c r="H8" i="1"/>
  <c r="I8" i="1"/>
  <c r="E9" i="1"/>
  <c r="F9" i="1"/>
  <c r="G9" i="1"/>
  <c r="H9" i="1"/>
  <c r="I9" i="1"/>
  <c r="E10" i="1"/>
  <c r="F10" i="1"/>
  <c r="G10" i="1"/>
  <c r="H10" i="1"/>
  <c r="I10" i="1"/>
  <c r="E11" i="1"/>
  <c r="F11" i="1"/>
  <c r="G11" i="1"/>
  <c r="H11" i="1"/>
  <c r="I11" i="1"/>
  <c r="E12" i="1"/>
  <c r="F12" i="1"/>
  <c r="G12" i="1"/>
  <c r="H12" i="1"/>
  <c r="I12" i="1"/>
  <c r="D12" i="1"/>
  <c r="D11" i="1"/>
  <c r="D10" i="1"/>
  <c r="D8" i="1"/>
  <c r="D6" i="1"/>
</calcChain>
</file>

<file path=xl/comments1.xml><?xml version="1.0" encoding="utf-8"?>
<comments xmlns="http://schemas.openxmlformats.org/spreadsheetml/2006/main">
  <authors>
    <author>MANUEL ALONSO CASTILLO GALVAN</author>
  </authors>
  <commentList>
    <comment ref="K1" authorId="0">
      <text>
        <r>
          <rPr>
            <b/>
            <sz val="11"/>
            <color indexed="81"/>
            <rFont val="Arial"/>
            <family val="2"/>
          </rPr>
          <t>Descipción de los indicadores</t>
        </r>
        <r>
          <rPr>
            <sz val="11"/>
            <color indexed="81"/>
            <rFont val="Arial"/>
            <family val="2"/>
          </rPr>
          <t xml:space="preserve">
• </t>
        </r>
        <r>
          <rPr>
            <b/>
            <i/>
            <sz val="11"/>
            <color indexed="81"/>
            <rFont val="Arial"/>
            <family val="2"/>
          </rPr>
          <t>Tasa de Egreso</t>
        </r>
        <r>
          <rPr>
            <sz val="11"/>
            <color indexed="81"/>
            <rFont val="Arial"/>
            <family val="2"/>
          </rPr>
          <t xml:space="preserve">, Porcentaje de alumnos que habiendo ingresado en un determinado momento al programa, concluyeron el plan de estudios. (Numero de alumnos egresados / Número de alumnos de 1er. ingreso).
• </t>
        </r>
        <r>
          <rPr>
            <b/>
            <i/>
            <sz val="11"/>
            <color indexed="81"/>
            <rFont val="Arial"/>
            <family val="2"/>
          </rPr>
          <t>Eficiencia Terminal por Cohorte</t>
        </r>
        <r>
          <rPr>
            <sz val="11"/>
            <color indexed="81"/>
            <rFont val="Arial"/>
            <family val="2"/>
          </rPr>
          <t xml:space="preserve">, Porcentaje de alumnos que habiendo ingresado en un determinado momento al programa, lo concluyeron en el plazo establecido en el plan de estudios. (Numero de alumnos egresados en su misma generación / Número de alumnos de 1er. ingreso).
• </t>
        </r>
        <r>
          <rPr>
            <b/>
            <i/>
            <sz val="11"/>
            <color indexed="81"/>
            <rFont val="Arial"/>
            <family val="2"/>
          </rPr>
          <t>Tasa de Titulación Por Cohorte</t>
        </r>
        <r>
          <rPr>
            <sz val="11"/>
            <color indexed="81"/>
            <rFont val="Arial"/>
            <family val="2"/>
          </rPr>
          <t xml:space="preserve">, Porcentaje de alumnos que ingresa y alcanzan el título o grado dentro de su misma generación. 
( Numero de alumnos titulados en su misma generación / Número de alumnos de 1er. ingreso).
• </t>
        </r>
        <r>
          <rPr>
            <b/>
            <sz val="11"/>
            <color indexed="81"/>
            <rFont val="Arial"/>
            <family val="2"/>
          </rPr>
          <t>Tasa Máxima de Egreso</t>
        </r>
        <r>
          <rPr>
            <sz val="11"/>
            <color indexed="81"/>
            <rFont val="Arial"/>
            <family val="2"/>
          </rPr>
          <t>, Porcentaje de egreso que puede alcanzar la generación si ningún alumno que se encuentra actualmente reinscrito abandona sus estudios.
( (Numero de alumnos egresados + Número de alumnos reinscritos) / Número de alumnos de 1er. ingreso).</t>
        </r>
      </text>
    </comment>
    <comment ref="D7" authorId="0">
      <text>
        <r>
          <rPr>
            <b/>
            <sz val="9"/>
            <color indexed="81"/>
            <rFont val="Tahoma"/>
            <charset val="1"/>
          </rPr>
          <t>Lista desplegable</t>
        </r>
        <r>
          <rPr>
            <sz val="9"/>
            <color indexed="81"/>
            <rFont val="Tahoma"/>
            <charset val="1"/>
          </rPr>
          <t xml:space="preserve">
</t>
        </r>
      </text>
    </comment>
  </commentList>
</comments>
</file>

<file path=xl/sharedStrings.xml><?xml version="1.0" encoding="utf-8"?>
<sst xmlns="http://schemas.openxmlformats.org/spreadsheetml/2006/main" count="3165" uniqueCount="114">
  <si>
    <t>ENE-JUN 09</t>
  </si>
  <si>
    <t>ENE-JUN 10</t>
  </si>
  <si>
    <t>ENE-JUN 11</t>
  </si>
  <si>
    <t>ENE-JUN 12</t>
  </si>
  <si>
    <t>ENE-JUN 13</t>
  </si>
  <si>
    <t>EFICIENCIA TERMINAL POR COHORTE</t>
  </si>
  <si>
    <t>TASA DE EGRESO</t>
  </si>
  <si>
    <t>TASA MÁXIMA DE EGRESO</t>
  </si>
  <si>
    <t>TASA DE TITULACIÓN POR COHORTE</t>
  </si>
  <si>
    <t>AGO-DIC 10</t>
  </si>
  <si>
    <t>AGO-DIC 09</t>
  </si>
  <si>
    <t>AGO-DIC 08</t>
  </si>
  <si>
    <t>ENE-JUN 08</t>
  </si>
  <si>
    <t>U.A.A.</t>
  </si>
  <si>
    <t>C.C. AGROPECUARIAS</t>
  </si>
  <si>
    <t>Ingeniero Agrónomo</t>
  </si>
  <si>
    <t>Ingeniería Agroindustrial</t>
  </si>
  <si>
    <t>Médico Veterinario Zootecnista</t>
  </si>
  <si>
    <t>C.C. BASICAS</t>
  </si>
  <si>
    <t>Análisis Químico-Biológicos</t>
  </si>
  <si>
    <t>Biología</t>
  </si>
  <si>
    <t>Ciencias Ambientales</t>
  </si>
  <si>
    <t>Ing. Industrial Estadístico</t>
  </si>
  <si>
    <t>Ing. En Sistemas Computacionales</t>
  </si>
  <si>
    <t>Ingeniería Bioquímica</t>
  </si>
  <si>
    <t>Ingeniero en Electrónica</t>
  </si>
  <si>
    <t>Matemáticas Aplicadas</t>
  </si>
  <si>
    <t>C.C. DE LA SALUD</t>
  </si>
  <si>
    <t>Cultura Física y Deporte</t>
  </si>
  <si>
    <t>Enfermería</t>
  </si>
  <si>
    <t>Médico Cirujano</t>
  </si>
  <si>
    <t>Médico Estomatólogo</t>
  </si>
  <si>
    <t>Nutrición</t>
  </si>
  <si>
    <t>Optometría</t>
  </si>
  <si>
    <t>Salud Pública</t>
  </si>
  <si>
    <t>Terapia Física</t>
  </si>
  <si>
    <t>C.C. DISEÑO Y DE LA CONSTRUCCION</t>
  </si>
  <si>
    <t>Arquitectura</t>
  </si>
  <si>
    <t>Diseño de Interiores</t>
  </si>
  <si>
    <t>Diseño de Moda en Indumentaria y Textiles</t>
  </si>
  <si>
    <t>Diseño Gráfico</t>
  </si>
  <si>
    <t>Diseño Industrial</t>
  </si>
  <si>
    <t>Ingeniería Civil</t>
  </si>
  <si>
    <t>Urbanismo</t>
  </si>
  <si>
    <t>C.C. ECONOMICAS ADMINISTRATIVAS</t>
  </si>
  <si>
    <t>Administración de Empresas</t>
  </si>
  <si>
    <t>Administración de producción y servicios</t>
  </si>
  <si>
    <t>Administración Financiera</t>
  </si>
  <si>
    <t>Contador Público</t>
  </si>
  <si>
    <t>Economía</t>
  </si>
  <si>
    <t>Gestión Turística</t>
  </si>
  <si>
    <t>Mercadotecnia</t>
  </si>
  <si>
    <t>Relaciones Industriales</t>
  </si>
  <si>
    <t>C.C. SOCIALES Y HUMANIDADES</t>
  </si>
  <si>
    <t>Asesoría Psicopedagógica</t>
  </si>
  <si>
    <t>Ciencias Políticas y Admón. Públuca</t>
  </si>
  <si>
    <t>Comunicación e Información</t>
  </si>
  <si>
    <t>Comunicación Organizacional</t>
  </si>
  <si>
    <t>Derecho</t>
  </si>
  <si>
    <t>Docencia del Idioma Inglés</t>
  </si>
  <si>
    <t>Filosofía</t>
  </si>
  <si>
    <t>Historia</t>
  </si>
  <si>
    <t>Psicología</t>
  </si>
  <si>
    <t>Sociología</t>
  </si>
  <si>
    <t>Trabajo Social</t>
  </si>
  <si>
    <t>C. DE LAS ARTES Y LA CULTURA</t>
  </si>
  <si>
    <t>Ciencias del Arte y Gestión Cultural</t>
  </si>
  <si>
    <t>Letras Hispánicas</t>
  </si>
  <si>
    <t>AGO-DIC 13</t>
  </si>
  <si>
    <t>AGO-DIC 12</t>
  </si>
  <si>
    <t>AGO-DIC 11</t>
  </si>
  <si>
    <t>CICLOS</t>
  </si>
  <si>
    <t>CLASIFICACION</t>
  </si>
  <si>
    <t>DIVISION</t>
  </si>
  <si>
    <t xml:space="preserve">PERIODOS   </t>
  </si>
  <si>
    <t>CENTRO</t>
  </si>
  <si>
    <t>CARRERA</t>
  </si>
  <si>
    <t>INSTITUCIONAL</t>
  </si>
  <si>
    <t>UNIVERSIDAD AUTÓNOMA DE AGUASCALIENTES</t>
  </si>
  <si>
    <t>DEPARTAMENTO DE ESTADÍSTICA INSTITUCIONAL</t>
  </si>
  <si>
    <t>ANÁLISIS DE TASA DE EGRESO Y EFICIENCIA TERMINAL POR COHORTE GENERACIONAL</t>
  </si>
  <si>
    <r>
      <rPr>
        <b/>
        <sz val="12"/>
        <color theme="0"/>
        <rFont val="Calibri"/>
        <family val="2"/>
      </rPr>
      <t>←</t>
    </r>
    <r>
      <rPr>
        <b/>
        <sz val="12"/>
        <color theme="0"/>
        <rFont val="Arial"/>
        <family val="2"/>
      </rPr>
      <t xml:space="preserve"> Descripción de los Indicadores</t>
    </r>
  </si>
  <si>
    <t>ENE-JUN 14</t>
  </si>
  <si>
    <t>Computación inteligente</t>
  </si>
  <si>
    <t>Artes Escénicas</t>
  </si>
  <si>
    <t>Música</t>
  </si>
  <si>
    <t>Biotecnología</t>
  </si>
  <si>
    <t>AGO-DIC 14</t>
  </si>
  <si>
    <t>INDICADOR</t>
  </si>
  <si>
    <t>ENE-JUN 15</t>
  </si>
  <si>
    <t>INSCRITOS</t>
  </si>
  <si>
    <t>ALUMNOS EGRESADOS (COHORTE)</t>
  </si>
  <si>
    <t>ALUMNOS TITULADOS (COHORTE)</t>
  </si>
  <si>
    <t>NÚMERO DE ALIMNOS REINSCRITOS EN EL PRIMER AÑO (POR COHORTE)</t>
  </si>
  <si>
    <t>NÚMERO DE ESTUDIANTES QUE ABANDONAN SUS ESTUDIOS</t>
  </si>
  <si>
    <t>NÚMERO DE REZAGO POR COHORTE</t>
  </si>
  <si>
    <t>NÚMERO DE EGRESADOS/TITULADOS REZAGADOS</t>
  </si>
  <si>
    <t>AGO-DIC 07</t>
  </si>
  <si>
    <t>AGO-DIC 06</t>
  </si>
  <si>
    <t>AGO-DIC 05</t>
  </si>
  <si>
    <t>AGO-DIC 04</t>
  </si>
  <si>
    <t>ENE-JUN 07</t>
  </si>
  <si>
    <t>ENE-JUN 06</t>
  </si>
  <si>
    <t>ENE-JUN 05</t>
  </si>
  <si>
    <t>AGO-DIC 03</t>
  </si>
  <si>
    <t>ND</t>
  </si>
  <si>
    <t>Tecnologías de Información (Informatica)</t>
  </si>
  <si>
    <t>AGO-DIC 02</t>
  </si>
  <si>
    <t>-</t>
  </si>
  <si>
    <t>ENE-JUN 1-</t>
  </si>
  <si>
    <t>AGO-DIC -9</t>
  </si>
  <si>
    <t>AGO-DIC 1-</t>
  </si>
  <si>
    <t>ENE-JUN -9</t>
  </si>
  <si>
    <t>AGO-DIC -8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</si>
</sst>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 #,##0.00_-;_-* &quot;-&quot;??_-;_-@_-"/>
    <numFmt numFmtId="165" formatCode="[$-C0A]mmm\-yy;@"/>
    <numFmt numFmtId="166" formatCode="_(* #,##0.00_);_(* \(#,##0.00\);_(* &quot;-&quot;??_);_(@_)"/>
    <numFmt numFmtId="167" formatCode="0;\-0;&quot;-&quot;;@"/>
  </numFmts>
  <fonts count="33" x14ac:knownFonts="1">
    <font>
      <sz val="11"/>
      <color theme="1"/>
      <name val="Calibri"/>
      <family val="2"/>
      <scheme val="minor"/>
    </font>
    <font>
      <sz val="11"/>
      <color theme="1"/>
      <name val="Calibri"/>
      <family val="2"/>
      <scheme val="minor"/>
    </font>
    <font>
      <sz val="10"/>
      <name val="Arial"/>
      <family val="2"/>
    </font>
    <font>
      <sz val="11"/>
      <color theme="1"/>
      <name val="Arial Narrow"/>
      <family val="2"/>
    </font>
    <font>
      <b/>
      <sz val="11"/>
      <color theme="1"/>
      <name val="Arial Narrow"/>
      <family val="2"/>
    </font>
    <font>
      <b/>
      <sz val="11"/>
      <color theme="0"/>
      <name val="Arial Narrow"/>
      <family val="2"/>
    </font>
    <font>
      <sz val="10"/>
      <color indexed="64"/>
      <name val="Arial"/>
      <family val="2"/>
    </font>
    <font>
      <sz val="11"/>
      <color theme="0"/>
      <name val="Calibri"/>
      <family val="2"/>
      <scheme val="minor"/>
    </font>
    <font>
      <sz val="10"/>
      <color theme="1"/>
      <name val="Arial Narrow"/>
      <family val="2"/>
    </font>
    <font>
      <sz val="10"/>
      <name val="Arial Narrow"/>
      <family val="2"/>
    </font>
    <font>
      <b/>
      <sz val="10"/>
      <color theme="1"/>
      <name val="Arial Narrow"/>
      <family val="2"/>
    </font>
    <font>
      <sz val="10"/>
      <color theme="0"/>
      <name val="Arial Narrow"/>
      <family val="2"/>
    </font>
    <font>
      <b/>
      <sz val="12"/>
      <name val="Arial"/>
      <family val="2"/>
    </font>
    <font>
      <sz val="12"/>
      <name val="Arial"/>
      <family val="2"/>
    </font>
    <font>
      <sz val="9"/>
      <color indexed="81"/>
      <name val="Tahoma"/>
      <charset val="1"/>
    </font>
    <font>
      <b/>
      <sz val="9"/>
      <color indexed="81"/>
      <name val="Tahoma"/>
      <charset val="1"/>
    </font>
    <font>
      <sz val="10"/>
      <color theme="1"/>
      <name val="Arial"/>
      <family val="2"/>
    </font>
    <font>
      <sz val="11"/>
      <color indexed="81"/>
      <name val="Arial"/>
      <family val="2"/>
    </font>
    <font>
      <b/>
      <sz val="11"/>
      <color indexed="81"/>
      <name val="Arial"/>
      <family val="2"/>
    </font>
    <font>
      <b/>
      <i/>
      <sz val="11"/>
      <color indexed="81"/>
      <name val="Arial"/>
      <family val="2"/>
    </font>
    <font>
      <b/>
      <sz val="12"/>
      <color theme="0"/>
      <name val="Arial"/>
      <family val="2"/>
    </font>
    <font>
      <b/>
      <sz val="12"/>
      <color theme="0"/>
      <name val="Calibri"/>
      <family val="2"/>
    </font>
    <font>
      <sz val="8"/>
      <color theme="1"/>
      <name val="Arial Narrow"/>
      <family val="2"/>
    </font>
    <font>
      <sz val="11"/>
      <name val="Calibri"/>
      <family val="2"/>
    </font>
    <font>
      <sz val="8"/>
      <name val="Arial Narrow"/>
      <family val="2"/>
    </font>
    <font>
      <b/>
      <sz val="8"/>
      <name val="Arial Narrow"/>
      <family val="2"/>
    </font>
    <font>
      <sz val="8"/>
      <name val="Arial Greek"/>
      <family val="2"/>
      <charset val="161"/>
    </font>
    <font>
      <sz val="8"/>
      <color rgb="FF000000"/>
      <name val="Arial Narrow"/>
      <family val="2"/>
    </font>
    <font>
      <sz val="11"/>
      <color theme="1"/>
      <name val="Calibri"/>
      <family val="2"/>
    </font>
    <font>
      <b/>
      <sz val="8"/>
      <color rgb="FF000000"/>
      <name val="Arial Narrow"/>
      <family val="2"/>
    </font>
    <font>
      <b/>
      <sz val="8"/>
      <color theme="1"/>
      <name val="Arial Narrow"/>
      <family val="2"/>
    </font>
    <font>
      <sz val="8"/>
      <color theme="0"/>
      <name val="Arial Narrow"/>
      <family val="2"/>
    </font>
    <font>
      <sz val="8"/>
      <color theme="0"/>
      <name val="Arial Greek"/>
      <family val="2"/>
      <charset val="161"/>
    </font>
  </fonts>
  <fills count="16">
    <fill>
      <patternFill patternType="none"/>
    </fill>
    <fill>
      <patternFill patternType="gray125"/>
    </fill>
    <fill>
      <patternFill patternType="solid">
        <fgColor theme="4" tint="0.79998168889431442"/>
        <bgColor indexed="64"/>
      </patternFill>
    </fill>
    <fill>
      <patternFill patternType="solid">
        <fgColor theme="3" tint="0.39997558519241921"/>
        <bgColor indexed="64"/>
      </patternFill>
    </fill>
    <fill>
      <patternFill patternType="solid">
        <fgColor theme="0"/>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7" tint="0.59999389629810485"/>
        <bgColor rgb="FF000000"/>
      </patternFill>
    </fill>
    <fill>
      <patternFill patternType="solid">
        <fgColor rgb="FFDDEBF7"/>
        <bgColor rgb="FF000000"/>
      </patternFill>
    </fill>
    <fill>
      <patternFill patternType="solid">
        <fgColor theme="8" tint="0.39997558519241921"/>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rgb="FF92D050"/>
        <bgColor indexed="64"/>
      </patternFill>
    </fill>
    <fill>
      <patternFill patternType="solid">
        <fgColor rgb="FF00B05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dotted">
        <color indexed="64"/>
      </bottom>
      <diagonal/>
    </border>
    <border>
      <left style="medium">
        <color indexed="64"/>
      </left>
      <right style="medium">
        <color indexed="64"/>
      </right>
      <top/>
      <bottom style="dotted">
        <color indexed="64"/>
      </bottom>
      <diagonal/>
    </border>
    <border>
      <left style="medium">
        <color indexed="64"/>
      </left>
      <right/>
      <top style="dotted">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auto="1"/>
      </left>
      <right/>
      <top style="dotted">
        <color auto="1"/>
      </top>
      <bottom style="thin">
        <color indexed="64"/>
      </bottom>
      <diagonal/>
    </border>
    <border>
      <left style="medium">
        <color indexed="64"/>
      </left>
      <right style="medium">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dotted">
        <color indexed="64"/>
      </top>
      <bottom style="medium">
        <color indexed="64"/>
      </bottom>
      <diagonal/>
    </border>
    <border>
      <left style="medium">
        <color indexed="64"/>
      </left>
      <right style="medium">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1">
    <xf numFmtId="0" fontId="0"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6" fillId="0" borderId="0"/>
    <xf numFmtId="0" fontId="2" fillId="0" borderId="0"/>
    <xf numFmtId="166" fontId="2" fillId="0" borderId="0" applyFont="0" applyFill="0" applyBorder="0" applyAlignment="0" applyProtection="0"/>
    <xf numFmtId="164" fontId="1" fillId="0" borderId="0" applyFont="0" applyFill="0" applyBorder="0" applyAlignment="0" applyProtection="0"/>
  </cellStyleXfs>
  <cellXfs count="149">
    <xf numFmtId="0" fontId="0" fillId="0" borderId="0" xfId="0"/>
    <xf numFmtId="10" fontId="3" fillId="0" borderId="1" xfId="0" applyNumberFormat="1" applyFont="1" applyBorder="1" applyAlignment="1">
      <alignment horizontal="center"/>
    </xf>
    <xf numFmtId="165" fontId="5" fillId="3" borderId="1" xfId="0" applyNumberFormat="1" applyFont="1" applyFill="1" applyBorder="1" applyAlignment="1">
      <alignment horizontal="center"/>
    </xf>
    <xf numFmtId="0" fontId="5" fillId="3" borderId="2" xfId="0" applyFont="1" applyFill="1" applyBorder="1" applyAlignment="1">
      <alignment horizontal="right"/>
    </xf>
    <xf numFmtId="0" fontId="4" fillId="2" borderId="2" xfId="0" applyFont="1" applyFill="1" applyBorder="1"/>
    <xf numFmtId="0" fontId="10" fillId="0" borderId="1" xfId="0" applyFont="1" applyBorder="1"/>
    <xf numFmtId="0" fontId="8" fillId="0" borderId="1" xfId="0" applyFont="1" applyFill="1" applyBorder="1"/>
    <xf numFmtId="0" fontId="9" fillId="0" borderId="1" xfId="0" applyFont="1" applyFill="1" applyBorder="1" applyAlignment="1">
      <alignment horizontal="center"/>
    </xf>
    <xf numFmtId="0" fontId="8" fillId="0" borderId="1" xfId="0" applyFont="1" applyFill="1" applyBorder="1" applyAlignment="1"/>
    <xf numFmtId="0" fontId="9" fillId="0" borderId="1" xfId="2" applyFont="1" applyFill="1" applyBorder="1"/>
    <xf numFmtId="0" fontId="11" fillId="0" borderId="0" xfId="0" applyFont="1" applyFill="1" applyBorder="1"/>
    <xf numFmtId="0" fontId="11" fillId="0" borderId="0" xfId="0" applyFont="1" applyFill="1" applyBorder="1" applyAlignment="1"/>
    <xf numFmtId="0" fontId="11" fillId="0" borderId="0" xfId="2" applyFont="1" applyFill="1" applyBorder="1"/>
    <xf numFmtId="0" fontId="7" fillId="0" borderId="0" xfId="0" applyFont="1" applyFill="1" applyBorder="1"/>
    <xf numFmtId="0" fontId="11" fillId="4" borderId="0" xfId="2" applyFont="1" applyFill="1" applyBorder="1"/>
    <xf numFmtId="0" fontId="11" fillId="4" borderId="0" xfId="2" applyFont="1" applyFill="1" applyBorder="1" applyAlignment="1">
      <alignment horizontal="left"/>
    </xf>
    <xf numFmtId="0" fontId="11" fillId="4" borderId="3" xfId="0" applyFont="1" applyFill="1" applyBorder="1" applyAlignment="1"/>
    <xf numFmtId="0" fontId="0" fillId="4" borderId="4" xfId="0" applyFill="1" applyBorder="1"/>
    <xf numFmtId="0" fontId="0" fillId="4" borderId="5" xfId="0" applyFill="1" applyBorder="1"/>
    <xf numFmtId="0" fontId="11" fillId="4" borderId="6" xfId="2" applyFont="1" applyFill="1" applyBorder="1"/>
    <xf numFmtId="0" fontId="0" fillId="4" borderId="0" xfId="0" applyFill="1" applyBorder="1"/>
    <xf numFmtId="0" fontId="0" fillId="4" borderId="7" xfId="0" applyFill="1" applyBorder="1"/>
    <xf numFmtId="0" fontId="11" fillId="4" borderId="6" xfId="0" applyFont="1" applyFill="1" applyBorder="1" applyAlignment="1"/>
    <xf numFmtId="0" fontId="0" fillId="4" borderId="9" xfId="0" applyFill="1" applyBorder="1"/>
    <xf numFmtId="0" fontId="11" fillId="4" borderId="6" xfId="0" applyFont="1" applyFill="1" applyBorder="1"/>
    <xf numFmtId="0" fontId="7" fillId="0" borderId="3" xfId="0" applyFont="1" applyFill="1" applyBorder="1"/>
    <xf numFmtId="0" fontId="7" fillId="0" borderId="6" xfId="0" applyFont="1" applyFill="1" applyBorder="1"/>
    <xf numFmtId="0" fontId="0" fillId="0" borderId="0" xfId="0" applyBorder="1"/>
    <xf numFmtId="0" fontId="11" fillId="4" borderId="9" xfId="0" applyFont="1" applyFill="1" applyBorder="1" applyAlignment="1"/>
    <xf numFmtId="0" fontId="16" fillId="4" borderId="9" xfId="0" applyFont="1" applyFill="1" applyBorder="1" applyAlignment="1">
      <alignment vertical="center"/>
    </xf>
    <xf numFmtId="0" fontId="16" fillId="4" borderId="10" xfId="0" applyFont="1" applyFill="1" applyBorder="1" applyAlignment="1">
      <alignment vertical="center"/>
    </xf>
    <xf numFmtId="0" fontId="16" fillId="4" borderId="6" xfId="0" applyFont="1" applyFill="1" applyBorder="1" applyAlignment="1">
      <alignment vertical="center"/>
    </xf>
    <xf numFmtId="0" fontId="20" fillId="4" borderId="0" xfId="0" applyFont="1" applyFill="1" applyBorder="1" applyAlignment="1">
      <alignment vertical="center"/>
    </xf>
    <xf numFmtId="10" fontId="8" fillId="5" borderId="1" xfId="0" applyNumberFormat="1" applyFont="1" applyFill="1" applyBorder="1"/>
    <xf numFmtId="10" fontId="8" fillId="6" borderId="1" xfId="0" applyNumberFormat="1" applyFont="1" applyFill="1" applyBorder="1"/>
    <xf numFmtId="10" fontId="8" fillId="7" borderId="1" xfId="0" applyNumberFormat="1" applyFont="1" applyFill="1" applyBorder="1"/>
    <xf numFmtId="10" fontId="8" fillId="8" borderId="1" xfId="0" applyNumberFormat="1" applyFont="1" applyFill="1" applyBorder="1"/>
    <xf numFmtId="0" fontId="22" fillId="0" borderId="0" xfId="0" applyFont="1"/>
    <xf numFmtId="0" fontId="23" fillId="4" borderId="0" xfId="0" applyFont="1" applyFill="1" applyBorder="1"/>
    <xf numFmtId="49" fontId="24" fillId="7" borderId="11" xfId="0" applyNumberFormat="1" applyFont="1" applyFill="1" applyBorder="1" applyAlignment="1">
      <alignment horizontal="center"/>
    </xf>
    <xf numFmtId="0" fontId="25" fillId="9" borderId="3" xfId="0" applyFont="1" applyFill="1" applyBorder="1" applyAlignment="1" applyProtection="1">
      <alignment horizontal="center" vertical="center"/>
    </xf>
    <xf numFmtId="0" fontId="24" fillId="7" borderId="12" xfId="0" applyFont="1" applyFill="1" applyBorder="1" applyAlignment="1">
      <alignment horizontal="center"/>
    </xf>
    <xf numFmtId="0" fontId="24" fillId="0" borderId="13" xfId="0" applyFont="1" applyFill="1" applyBorder="1" applyAlignment="1" applyProtection="1">
      <alignment horizontal="left" vertical="center"/>
    </xf>
    <xf numFmtId="1" fontId="24" fillId="0" borderId="14" xfId="0" applyNumberFormat="1" applyFont="1" applyFill="1" applyBorder="1" applyAlignment="1" applyProtection="1">
      <alignment horizontal="center" vertical="center"/>
    </xf>
    <xf numFmtId="0" fontId="24" fillId="0" borderId="15" xfId="0" applyFont="1" applyFill="1" applyBorder="1" applyAlignment="1" applyProtection="1">
      <alignment horizontal="left" vertical="center"/>
    </xf>
    <xf numFmtId="1" fontId="24" fillId="0" borderId="16" xfId="0" applyNumberFormat="1" applyFont="1" applyFill="1" applyBorder="1" applyAlignment="1" applyProtection="1">
      <alignment horizontal="center" vertical="center"/>
    </xf>
    <xf numFmtId="0" fontId="24" fillId="0" borderId="17" xfId="0" applyFont="1" applyFill="1" applyBorder="1" applyAlignment="1" applyProtection="1">
      <alignment horizontal="left" vertical="center"/>
    </xf>
    <xf numFmtId="1" fontId="24" fillId="0" borderId="18" xfId="0" applyNumberFormat="1" applyFont="1" applyFill="1" applyBorder="1" applyAlignment="1" applyProtection="1">
      <alignment horizontal="center" vertical="center"/>
    </xf>
    <xf numFmtId="1" fontId="24" fillId="0" borderId="18" xfId="5" applyNumberFormat="1" applyFont="1" applyFill="1" applyBorder="1" applyAlignment="1" applyProtection="1">
      <alignment horizontal="center" vertical="center"/>
    </xf>
    <xf numFmtId="0" fontId="24" fillId="0" borderId="19" xfId="0" applyFont="1" applyFill="1" applyBorder="1" applyAlignment="1" applyProtection="1">
      <alignment horizontal="left" vertical="center" wrapText="1"/>
    </xf>
    <xf numFmtId="1" fontId="24" fillId="0" borderId="20" xfId="0" applyNumberFormat="1" applyFont="1" applyFill="1" applyBorder="1" applyAlignment="1" applyProtection="1">
      <alignment horizontal="center" vertical="center"/>
    </xf>
    <xf numFmtId="0" fontId="22" fillId="0" borderId="0" xfId="0" applyFont="1" applyBorder="1" applyAlignment="1"/>
    <xf numFmtId="0" fontId="24" fillId="7" borderId="11" xfId="0" applyFont="1" applyFill="1" applyBorder="1" applyAlignment="1">
      <alignment horizontal="center"/>
    </xf>
    <xf numFmtId="49" fontId="24" fillId="2" borderId="11" xfId="0" applyNumberFormat="1" applyFont="1" applyFill="1" applyBorder="1" applyAlignment="1">
      <alignment horizontal="center"/>
    </xf>
    <xf numFmtId="0" fontId="24" fillId="2" borderId="11" xfId="0" applyFont="1" applyFill="1" applyBorder="1" applyAlignment="1">
      <alignment horizontal="center"/>
    </xf>
    <xf numFmtId="0" fontId="26" fillId="0" borderId="0" xfId="2" applyFont="1" applyFill="1" applyBorder="1"/>
    <xf numFmtId="0" fontId="25" fillId="10" borderId="3" xfId="0" applyFont="1" applyFill="1" applyBorder="1" applyAlignment="1" applyProtection="1">
      <alignment horizontal="center" vertical="center"/>
    </xf>
    <xf numFmtId="0" fontId="24" fillId="2" borderId="12" xfId="0" applyFont="1" applyFill="1" applyBorder="1" applyAlignment="1">
      <alignment horizontal="center"/>
    </xf>
    <xf numFmtId="1" fontId="27" fillId="0" borderId="14" xfId="0" applyNumberFormat="1" applyFont="1" applyFill="1" applyBorder="1" applyAlignment="1" applyProtection="1">
      <alignment horizontal="center" vertical="center"/>
    </xf>
    <xf numFmtId="1" fontId="27" fillId="0" borderId="16" xfId="0" applyNumberFormat="1" applyFont="1" applyFill="1" applyBorder="1" applyAlignment="1" applyProtection="1">
      <alignment horizontal="center" vertical="center"/>
    </xf>
    <xf numFmtId="1" fontId="27" fillId="0" borderId="18" xfId="0" applyNumberFormat="1" applyFont="1" applyFill="1" applyBorder="1" applyAlignment="1" applyProtection="1">
      <alignment horizontal="center" vertical="center"/>
    </xf>
    <xf numFmtId="1" fontId="27" fillId="0" borderId="18" xfId="5" applyNumberFormat="1" applyFont="1" applyFill="1" applyBorder="1" applyAlignment="1" applyProtection="1">
      <alignment horizontal="center" vertical="center"/>
    </xf>
    <xf numFmtId="1" fontId="27" fillId="0" borderId="20" xfId="0" applyNumberFormat="1" applyFont="1" applyFill="1" applyBorder="1" applyAlignment="1" applyProtection="1">
      <alignment horizontal="center" vertical="center"/>
    </xf>
    <xf numFmtId="49" fontId="27" fillId="2" borderId="11" xfId="0" applyNumberFormat="1" applyFont="1" applyFill="1" applyBorder="1" applyAlignment="1">
      <alignment horizontal="center"/>
    </xf>
    <xf numFmtId="0" fontId="27" fillId="2" borderId="12" xfId="0" applyFont="1" applyFill="1" applyBorder="1" applyAlignment="1">
      <alignment horizontal="center"/>
    </xf>
    <xf numFmtId="0" fontId="27" fillId="2" borderId="11" xfId="0" applyFont="1" applyFill="1" applyBorder="1" applyAlignment="1">
      <alignment horizontal="center"/>
    </xf>
    <xf numFmtId="0" fontId="28" fillId="4" borderId="0" xfId="0" applyFont="1" applyFill="1" applyBorder="1"/>
    <xf numFmtId="0" fontId="29" fillId="10" borderId="11" xfId="0" applyFont="1" applyFill="1" applyBorder="1" applyAlignment="1" applyProtection="1">
      <alignment horizontal="center" vertical="center"/>
    </xf>
    <xf numFmtId="0" fontId="27" fillId="0" borderId="14" xfId="0" applyFont="1" applyFill="1" applyBorder="1" applyAlignment="1" applyProtection="1">
      <alignment horizontal="left" vertical="center"/>
    </xf>
    <xf numFmtId="0" fontId="27" fillId="0" borderId="16" xfId="0" applyFont="1" applyFill="1" applyBorder="1" applyAlignment="1" applyProtection="1">
      <alignment horizontal="left" vertical="center"/>
    </xf>
    <xf numFmtId="0" fontId="27" fillId="0" borderId="18" xfId="0" applyFont="1" applyFill="1" applyBorder="1" applyAlignment="1" applyProtection="1">
      <alignment horizontal="left" vertical="center"/>
    </xf>
    <xf numFmtId="0" fontId="27" fillId="0" borderId="20" xfId="0" applyFont="1" applyFill="1" applyBorder="1" applyAlignment="1" applyProtection="1">
      <alignment horizontal="left" vertical="center" wrapText="1"/>
    </xf>
    <xf numFmtId="0" fontId="29" fillId="10" borderId="3" xfId="0" applyFont="1" applyFill="1" applyBorder="1" applyAlignment="1" applyProtection="1">
      <alignment horizontal="center" vertical="center"/>
    </xf>
    <xf numFmtId="0" fontId="27" fillId="0" borderId="13" xfId="0" applyFont="1" applyFill="1" applyBorder="1" applyAlignment="1" applyProtection="1">
      <alignment horizontal="left" vertical="center"/>
    </xf>
    <xf numFmtId="0" fontId="27" fillId="0" borderId="15" xfId="0" applyFont="1" applyFill="1" applyBorder="1" applyAlignment="1" applyProtection="1">
      <alignment horizontal="left" vertical="center"/>
    </xf>
    <xf numFmtId="0" fontId="27" fillId="0" borderId="17" xfId="0" applyFont="1" applyFill="1" applyBorder="1" applyAlignment="1" applyProtection="1">
      <alignment horizontal="left" vertical="center"/>
    </xf>
    <xf numFmtId="0" fontId="27" fillId="0" borderId="19" xfId="0" applyFont="1" applyFill="1" applyBorder="1" applyAlignment="1" applyProtection="1">
      <alignment horizontal="left" vertical="center" wrapText="1"/>
    </xf>
    <xf numFmtId="1" fontId="0" fillId="0" borderId="0" xfId="0" applyNumberFormat="1"/>
    <xf numFmtId="167" fontId="24" fillId="0" borderId="18" xfId="5" applyNumberFormat="1" applyFont="1" applyFill="1" applyBorder="1" applyAlignment="1" applyProtection="1">
      <alignment horizontal="center" vertical="center"/>
    </xf>
    <xf numFmtId="1" fontId="24" fillId="0" borderId="12" xfId="0" applyNumberFormat="1" applyFont="1" applyFill="1" applyBorder="1" applyAlignment="1" applyProtection="1">
      <alignment horizontal="center" vertical="center"/>
    </xf>
    <xf numFmtId="49" fontId="24" fillId="2" borderId="12" xfId="0" applyNumberFormat="1" applyFont="1" applyFill="1" applyBorder="1" applyAlignment="1">
      <alignment horizontal="center"/>
    </xf>
    <xf numFmtId="0" fontId="22" fillId="2" borderId="11" xfId="0" applyFont="1" applyFill="1" applyBorder="1" applyAlignment="1">
      <alignment horizontal="center"/>
    </xf>
    <xf numFmtId="0" fontId="30" fillId="10" borderId="3" xfId="0" applyFont="1" applyFill="1" applyBorder="1" applyAlignment="1" applyProtection="1">
      <alignment horizontal="center" vertical="center"/>
    </xf>
    <xf numFmtId="0" fontId="22" fillId="2" borderId="12" xfId="0" applyFont="1" applyFill="1" applyBorder="1" applyAlignment="1">
      <alignment horizontal="center"/>
    </xf>
    <xf numFmtId="0" fontId="22" fillId="0" borderId="13" xfId="0" applyFont="1" applyFill="1" applyBorder="1" applyAlignment="1" applyProtection="1">
      <alignment horizontal="left" vertical="center"/>
    </xf>
    <xf numFmtId="1" fontId="22" fillId="0" borderId="14" xfId="0" applyNumberFormat="1" applyFont="1" applyFill="1" applyBorder="1" applyAlignment="1" applyProtection="1">
      <alignment horizontal="center" vertical="center"/>
    </xf>
    <xf numFmtId="0" fontId="22" fillId="0" borderId="15" xfId="0" applyFont="1" applyFill="1" applyBorder="1" applyAlignment="1" applyProtection="1">
      <alignment horizontal="left" vertical="center"/>
    </xf>
    <xf numFmtId="1" fontId="22" fillId="0" borderId="16" xfId="0" applyNumberFormat="1" applyFont="1" applyFill="1" applyBorder="1" applyAlignment="1" applyProtection="1">
      <alignment horizontal="center" vertical="center"/>
    </xf>
    <xf numFmtId="0" fontId="22" fillId="0" borderId="17" xfId="0" applyFont="1" applyFill="1" applyBorder="1" applyAlignment="1" applyProtection="1">
      <alignment horizontal="left" vertical="center"/>
    </xf>
    <xf numFmtId="1" fontId="22" fillId="0" borderId="18" xfId="0" applyNumberFormat="1" applyFont="1" applyFill="1" applyBorder="1" applyAlignment="1" applyProtection="1">
      <alignment horizontal="center" vertical="center"/>
    </xf>
    <xf numFmtId="1" fontId="22" fillId="0" borderId="18" xfId="5" applyNumberFormat="1" applyFont="1" applyFill="1" applyBorder="1" applyAlignment="1" applyProtection="1">
      <alignment horizontal="center" vertical="center"/>
    </xf>
    <xf numFmtId="0" fontId="22" fillId="0" borderId="19" xfId="0" applyFont="1" applyFill="1" applyBorder="1" applyAlignment="1" applyProtection="1">
      <alignment horizontal="left" vertical="center" wrapText="1"/>
    </xf>
    <xf numFmtId="1" fontId="22" fillId="0" borderId="20" xfId="0" applyNumberFormat="1" applyFont="1" applyFill="1" applyBorder="1" applyAlignment="1" applyProtection="1">
      <alignment horizontal="center" vertical="center"/>
    </xf>
    <xf numFmtId="49" fontId="22" fillId="2" borderId="11" xfId="0" applyNumberFormat="1" applyFont="1" applyFill="1" applyBorder="1" applyAlignment="1">
      <alignment horizontal="center"/>
    </xf>
    <xf numFmtId="0" fontId="22" fillId="2" borderId="21" xfId="0" applyFont="1" applyFill="1" applyBorder="1" applyAlignment="1">
      <alignment horizontal="center"/>
    </xf>
    <xf numFmtId="1" fontId="22" fillId="0" borderId="22" xfId="0" applyNumberFormat="1" applyFont="1" applyFill="1" applyBorder="1" applyAlignment="1" applyProtection="1">
      <alignment horizontal="center" vertical="center"/>
    </xf>
    <xf numFmtId="0" fontId="26" fillId="0" borderId="0" xfId="2" applyFont="1" applyFill="1" applyBorder="1" applyAlignment="1">
      <alignment horizontal="left"/>
    </xf>
    <xf numFmtId="0" fontId="22" fillId="0" borderId="0" xfId="0" applyFont="1" applyFill="1" applyBorder="1" applyAlignment="1"/>
    <xf numFmtId="0" fontId="22" fillId="0" borderId="0" xfId="0" applyFont="1" applyBorder="1"/>
    <xf numFmtId="1" fontId="24" fillId="0" borderId="23" xfId="0" applyNumberFormat="1" applyFont="1" applyFill="1" applyBorder="1" applyAlignment="1" applyProtection="1">
      <alignment horizontal="center" vertical="center"/>
    </xf>
    <xf numFmtId="0" fontId="31" fillId="0" borderId="0" xfId="0" applyFont="1"/>
    <xf numFmtId="0" fontId="31" fillId="0" borderId="0" xfId="0" applyFont="1" applyBorder="1" applyAlignment="1"/>
    <xf numFmtId="0" fontId="32" fillId="0" borderId="0" xfId="2" applyFont="1" applyFill="1" applyBorder="1"/>
    <xf numFmtId="0" fontId="32" fillId="0" borderId="0" xfId="2" applyFont="1" applyFill="1" applyBorder="1" applyAlignment="1">
      <alignment horizontal="left"/>
    </xf>
    <xf numFmtId="0" fontId="31" fillId="0" borderId="0" xfId="0" applyFont="1" applyFill="1" applyBorder="1" applyAlignment="1"/>
    <xf numFmtId="0" fontId="31" fillId="0" borderId="0" xfId="0" applyFont="1" applyBorder="1"/>
    <xf numFmtId="1" fontId="24" fillId="4" borderId="18" xfId="5" applyNumberFormat="1" applyFont="1" applyFill="1" applyBorder="1" applyAlignment="1" applyProtection="1">
      <alignment horizontal="center" vertical="center"/>
    </xf>
    <xf numFmtId="1" fontId="24" fillId="11" borderId="16" xfId="0" applyNumberFormat="1" applyFont="1" applyFill="1" applyBorder="1" applyAlignment="1" applyProtection="1">
      <alignment horizontal="center" vertical="center"/>
    </xf>
    <xf numFmtId="1" fontId="24" fillId="12" borderId="16" xfId="0" applyNumberFormat="1" applyFont="1" applyFill="1" applyBorder="1" applyAlignment="1" applyProtection="1">
      <alignment horizontal="center" vertical="center"/>
    </xf>
    <xf numFmtId="1" fontId="24" fillId="12" borderId="20" xfId="0" applyNumberFormat="1" applyFont="1" applyFill="1" applyBorder="1" applyAlignment="1" applyProtection="1">
      <alignment horizontal="center" vertical="center"/>
    </xf>
    <xf numFmtId="1" fontId="24" fillId="12" borderId="14" xfId="0" applyNumberFormat="1" applyFont="1" applyFill="1" applyBorder="1" applyAlignment="1" applyProtection="1">
      <alignment horizontal="center" vertical="center"/>
    </xf>
    <xf numFmtId="1" fontId="24" fillId="11" borderId="14" xfId="0" applyNumberFormat="1" applyFont="1" applyFill="1" applyBorder="1" applyAlignment="1" applyProtection="1">
      <alignment horizontal="center" vertical="center"/>
    </xf>
    <xf numFmtId="1" fontId="24" fillId="13" borderId="18" xfId="0" applyNumberFormat="1" applyFont="1" applyFill="1" applyBorder="1" applyAlignment="1" applyProtection="1">
      <alignment horizontal="center" vertical="center"/>
    </xf>
    <xf numFmtId="1" fontId="24" fillId="13" borderId="14" xfId="0" applyNumberFormat="1" applyFont="1" applyFill="1" applyBorder="1" applyAlignment="1" applyProtection="1">
      <alignment horizontal="center" vertical="center"/>
    </xf>
    <xf numFmtId="1" fontId="24" fillId="14" borderId="16" xfId="0" applyNumberFormat="1" applyFont="1" applyFill="1" applyBorder="1" applyAlignment="1" applyProtection="1">
      <alignment horizontal="center" vertical="center"/>
    </xf>
    <xf numFmtId="1" fontId="24" fillId="14" borderId="20" xfId="0" applyNumberFormat="1" applyFont="1" applyFill="1" applyBorder="1" applyAlignment="1" applyProtection="1">
      <alignment horizontal="center" vertical="center"/>
    </xf>
    <xf numFmtId="1" fontId="24" fillId="14" borderId="14" xfId="0" applyNumberFormat="1" applyFont="1" applyFill="1" applyBorder="1" applyAlignment="1" applyProtection="1">
      <alignment horizontal="center" vertical="center"/>
    </xf>
    <xf numFmtId="1" fontId="24" fillId="14" borderId="18" xfId="0" applyNumberFormat="1" applyFont="1" applyFill="1" applyBorder="1" applyAlignment="1" applyProtection="1">
      <alignment horizontal="center" vertical="center"/>
    </xf>
    <xf numFmtId="0" fontId="4" fillId="2" borderId="1" xfId="0" applyFont="1" applyFill="1" applyBorder="1" applyAlignment="1" applyProtection="1">
      <alignment horizontal="center"/>
      <protection locked="0"/>
    </xf>
    <xf numFmtId="0" fontId="5" fillId="3" borderId="1" xfId="0" applyFont="1" applyFill="1" applyBorder="1" applyAlignment="1">
      <alignment horizontal="center"/>
    </xf>
    <xf numFmtId="0" fontId="12" fillId="4" borderId="3" xfId="2" applyFont="1" applyFill="1" applyBorder="1" applyAlignment="1">
      <alignment horizontal="center"/>
    </xf>
    <xf numFmtId="0" fontId="12" fillId="4" borderId="4" xfId="2" applyFont="1" applyFill="1" applyBorder="1" applyAlignment="1">
      <alignment horizontal="center"/>
    </xf>
    <xf numFmtId="0" fontId="12" fillId="4" borderId="5" xfId="2" applyFont="1" applyFill="1" applyBorder="1" applyAlignment="1">
      <alignment horizontal="center"/>
    </xf>
    <xf numFmtId="0" fontId="13" fillId="4" borderId="6" xfId="2" applyFont="1" applyFill="1" applyBorder="1" applyAlignment="1">
      <alignment horizontal="center"/>
    </xf>
    <xf numFmtId="0" fontId="13" fillId="4" borderId="0" xfId="2" applyFont="1" applyFill="1" applyBorder="1" applyAlignment="1">
      <alignment horizontal="center"/>
    </xf>
    <xf numFmtId="0" fontId="13" fillId="4" borderId="7" xfId="2" applyFont="1" applyFill="1" applyBorder="1" applyAlignment="1">
      <alignment horizontal="center"/>
    </xf>
    <xf numFmtId="0" fontId="2" fillId="4" borderId="8" xfId="2" applyFont="1" applyFill="1" applyBorder="1" applyAlignment="1">
      <alignment horizontal="center" vertical="center"/>
    </xf>
    <xf numFmtId="0" fontId="2" fillId="4" borderId="9" xfId="2" applyFont="1" applyFill="1" applyBorder="1" applyAlignment="1">
      <alignment horizontal="center" vertical="center"/>
    </xf>
    <xf numFmtId="0" fontId="2" fillId="4" borderId="10" xfId="2" applyFont="1" applyFill="1" applyBorder="1" applyAlignment="1">
      <alignment horizontal="center" vertical="center"/>
    </xf>
    <xf numFmtId="0" fontId="10" fillId="2" borderId="1" xfId="0" applyFont="1" applyFill="1" applyBorder="1" applyAlignment="1">
      <alignment horizontal="center"/>
    </xf>
    <xf numFmtId="10" fontId="10" fillId="5" borderId="2" xfId="0" applyNumberFormat="1" applyFont="1" applyFill="1" applyBorder="1" applyAlignment="1">
      <alignment horizontal="center"/>
    </xf>
    <xf numFmtId="10" fontId="10" fillId="5" borderId="24" xfId="0" applyNumberFormat="1" applyFont="1" applyFill="1" applyBorder="1" applyAlignment="1">
      <alignment horizontal="center"/>
    </xf>
    <xf numFmtId="10" fontId="10" fillId="5" borderId="25" xfId="0" applyNumberFormat="1" applyFont="1" applyFill="1" applyBorder="1" applyAlignment="1">
      <alignment horizontal="center"/>
    </xf>
    <xf numFmtId="10" fontId="10" fillId="6" borderId="2" xfId="0" applyNumberFormat="1" applyFont="1" applyFill="1" applyBorder="1" applyAlignment="1">
      <alignment horizontal="center"/>
    </xf>
    <xf numFmtId="10" fontId="10" fillId="6" borderId="24" xfId="0" applyNumberFormat="1" applyFont="1" applyFill="1" applyBorder="1" applyAlignment="1">
      <alignment horizontal="center"/>
    </xf>
    <xf numFmtId="10" fontId="10" fillId="6" borderId="25" xfId="0" applyNumberFormat="1" applyFont="1" applyFill="1" applyBorder="1" applyAlignment="1">
      <alignment horizontal="center"/>
    </xf>
    <xf numFmtId="0" fontId="26" fillId="15" borderId="0" xfId="2" applyFont="1" applyFill="1" applyBorder="1"/>
    <xf numFmtId="0" fontId="9" fillId="15" borderId="1" xfId="2" applyFont="1" applyFill="1" applyBorder="1"/>
    <xf numFmtId="0" fontId="9" fillId="15" borderId="1" xfId="0" applyFont="1" applyFill="1" applyBorder="1" applyAlignment="1">
      <alignment horizontal="center"/>
    </xf>
    <xf numFmtId="10" fontId="8" fillId="15" borderId="1" xfId="0" applyNumberFormat="1" applyFont="1" applyFill="1" applyBorder="1"/>
    <xf numFmtId="0" fontId="0" fillId="15" borderId="0" xfId="0" applyFill="1"/>
    <xf numFmtId="0" fontId="24" fillId="15" borderId="15" xfId="0" applyFont="1" applyFill="1" applyBorder="1" applyAlignment="1" applyProtection="1">
      <alignment horizontal="left" vertical="center"/>
    </xf>
    <xf numFmtId="1" fontId="24" fillId="15" borderId="16" xfId="0" applyNumberFormat="1" applyFont="1" applyFill="1" applyBorder="1" applyAlignment="1" applyProtection="1">
      <alignment horizontal="center" vertical="center"/>
    </xf>
    <xf numFmtId="10" fontId="10" fillId="7" borderId="2" xfId="0" applyNumberFormat="1" applyFont="1" applyFill="1" applyBorder="1" applyAlignment="1">
      <alignment horizontal="center"/>
    </xf>
    <xf numFmtId="10" fontId="10" fillId="7" borderId="24" xfId="0" applyNumberFormat="1" applyFont="1" applyFill="1" applyBorder="1" applyAlignment="1">
      <alignment horizontal="center"/>
    </xf>
    <xf numFmtId="10" fontId="10" fillId="7" borderId="25" xfId="0" applyNumberFormat="1" applyFont="1" applyFill="1" applyBorder="1" applyAlignment="1">
      <alignment horizontal="center"/>
    </xf>
    <xf numFmtId="10" fontId="10" fillId="8" borderId="2" xfId="0" applyNumberFormat="1" applyFont="1" applyFill="1" applyBorder="1" applyAlignment="1"/>
    <xf numFmtId="10" fontId="10" fillId="8" borderId="24" xfId="0" applyNumberFormat="1" applyFont="1" applyFill="1" applyBorder="1" applyAlignment="1"/>
    <xf numFmtId="10" fontId="10" fillId="8" borderId="25" xfId="0" applyNumberFormat="1" applyFont="1" applyFill="1" applyBorder="1" applyAlignment="1"/>
  </cellXfs>
  <cellStyles count="11">
    <cellStyle name="Millares 2" xfId="5"/>
    <cellStyle name="Millares 3" xfId="6"/>
    <cellStyle name="Millares 4" xfId="9"/>
    <cellStyle name="Millares 4 2" xfId="10"/>
    <cellStyle name="Normal" xfId="0" builtinId="0"/>
    <cellStyle name="Normal 2" xfId="3"/>
    <cellStyle name="Normal 2 2" xfId="7"/>
    <cellStyle name="Normal 2 3" xfId="8"/>
    <cellStyle name="Normal 3" xfId="2"/>
    <cellStyle name="Porcentaje 2" xfId="4"/>
    <cellStyle name="Porcentual 2" xfId="1"/>
  </cellStyles>
  <dxfs count="0"/>
  <tableStyles count="0" defaultTableStyle="TableStyleMedium2" defaultPivotStyle="PivotStyleLight16"/>
  <colors>
    <mruColors>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Reporte!$C$9</c:f>
              <c:strCache>
                <c:ptCount val="1"/>
                <c:pt idx="0">
                  <c:v>TASA DE EGRESO</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invertIfNegative val="0"/>
          <c:cat>
            <c:strRef>
              <c:f>Reporte!$D$8:$I$8</c:f>
              <c:strCache>
                <c:ptCount val="6"/>
                <c:pt idx="0">
                  <c:v>AGO-DIC 12</c:v>
                </c:pt>
                <c:pt idx="1">
                  <c:v>ENE-JUN 13</c:v>
                </c:pt>
                <c:pt idx="2">
                  <c:v>AGO-DIC 13</c:v>
                </c:pt>
                <c:pt idx="3">
                  <c:v>ENE-JUN 14</c:v>
                </c:pt>
                <c:pt idx="4">
                  <c:v>AGO-DIC 14</c:v>
                </c:pt>
                <c:pt idx="5">
                  <c:v>ENE-JUN 15</c:v>
                </c:pt>
              </c:strCache>
            </c:strRef>
          </c:cat>
          <c:val>
            <c:numRef>
              <c:f>Reporte!$D$9:$I$9</c:f>
              <c:numCache>
                <c:formatCode>0.00%</c:formatCode>
                <c:ptCount val="6"/>
                <c:pt idx="0">
                  <c:v>0.67687348912167611</c:v>
                </c:pt>
                <c:pt idx="1">
                  <c:v>0.68857938718662948</c:v>
                </c:pt>
                <c:pt idx="2">
                  <c:v>0.62677053824362605</c:v>
                </c:pt>
                <c:pt idx="3">
                  <c:v>0.63430777716492004</c:v>
                </c:pt>
                <c:pt idx="4">
                  <c:v>0.59649122807017541</c:v>
                </c:pt>
                <c:pt idx="5">
                  <c:v>0.58543417366946782</c:v>
                </c:pt>
              </c:numCache>
            </c:numRef>
          </c:val>
        </c:ser>
        <c:ser>
          <c:idx val="1"/>
          <c:order val="1"/>
          <c:tx>
            <c:strRef>
              <c:f>Reporte!$C$10</c:f>
              <c:strCache>
                <c:ptCount val="1"/>
                <c:pt idx="0">
                  <c:v>EFICIENCIA TERMINAL POR COHORTE</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c:spPr>
          <c:invertIfNegative val="0"/>
          <c:cat>
            <c:strRef>
              <c:f>Reporte!$D$8:$I$8</c:f>
              <c:strCache>
                <c:ptCount val="6"/>
                <c:pt idx="0">
                  <c:v>AGO-DIC 12</c:v>
                </c:pt>
                <c:pt idx="1">
                  <c:v>ENE-JUN 13</c:v>
                </c:pt>
                <c:pt idx="2">
                  <c:v>AGO-DIC 13</c:v>
                </c:pt>
                <c:pt idx="3">
                  <c:v>ENE-JUN 14</c:v>
                </c:pt>
                <c:pt idx="4">
                  <c:v>AGO-DIC 14</c:v>
                </c:pt>
                <c:pt idx="5">
                  <c:v>ENE-JUN 15</c:v>
                </c:pt>
              </c:strCache>
            </c:strRef>
          </c:cat>
          <c:val>
            <c:numRef>
              <c:f>Reporte!$D$10:$I$10</c:f>
              <c:numCache>
                <c:formatCode>0.00%</c:formatCode>
                <c:ptCount val="6"/>
                <c:pt idx="0">
                  <c:v>0.49234488315874297</c:v>
                </c:pt>
                <c:pt idx="1">
                  <c:v>0.52590529247910867</c:v>
                </c:pt>
                <c:pt idx="2">
                  <c:v>0.44192634560906513</c:v>
                </c:pt>
                <c:pt idx="3">
                  <c:v>0.51020408163265307</c:v>
                </c:pt>
                <c:pt idx="4">
                  <c:v>0.45411605937921729</c:v>
                </c:pt>
                <c:pt idx="5">
                  <c:v>0.51148459383753497</c:v>
                </c:pt>
              </c:numCache>
            </c:numRef>
          </c:val>
        </c:ser>
        <c:ser>
          <c:idx val="2"/>
          <c:order val="2"/>
          <c:tx>
            <c:strRef>
              <c:f>Reporte!$C$11</c:f>
              <c:strCache>
                <c:ptCount val="1"/>
                <c:pt idx="0">
                  <c:v>TASA DE TITULACIÓN POR COHORTE</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c:spPr>
          <c:invertIfNegative val="0"/>
          <c:cat>
            <c:strRef>
              <c:f>Reporte!$D$8:$I$8</c:f>
              <c:strCache>
                <c:ptCount val="6"/>
                <c:pt idx="0">
                  <c:v>AGO-DIC 12</c:v>
                </c:pt>
                <c:pt idx="1">
                  <c:v>ENE-JUN 13</c:v>
                </c:pt>
                <c:pt idx="2">
                  <c:v>AGO-DIC 13</c:v>
                </c:pt>
                <c:pt idx="3">
                  <c:v>ENE-JUN 14</c:v>
                </c:pt>
                <c:pt idx="4">
                  <c:v>AGO-DIC 14</c:v>
                </c:pt>
                <c:pt idx="5">
                  <c:v>ENE-JUN 15</c:v>
                </c:pt>
              </c:strCache>
            </c:strRef>
          </c:cat>
          <c:val>
            <c:numRef>
              <c:f>Reporte!$D$11:$I$11</c:f>
              <c:numCache>
                <c:formatCode>0.00%</c:formatCode>
                <c:ptCount val="6"/>
                <c:pt idx="0">
                  <c:v>0.35535858178887991</c:v>
                </c:pt>
                <c:pt idx="1">
                  <c:v>0.40055710306406683</c:v>
                </c:pt>
                <c:pt idx="2">
                  <c:v>0.33073654390934842</c:v>
                </c:pt>
                <c:pt idx="3">
                  <c:v>0.41202426916712631</c:v>
                </c:pt>
                <c:pt idx="4">
                  <c:v>0.36437246963562753</c:v>
                </c:pt>
                <c:pt idx="5">
                  <c:v>0.42128851540616247</c:v>
                </c:pt>
              </c:numCache>
            </c:numRef>
          </c:val>
        </c:ser>
        <c:dLbls>
          <c:showLegendKey val="0"/>
          <c:showVal val="0"/>
          <c:showCatName val="0"/>
          <c:showSerName val="0"/>
          <c:showPercent val="0"/>
          <c:showBubbleSize val="0"/>
        </c:dLbls>
        <c:gapWidth val="247"/>
        <c:axId val="89666688"/>
        <c:axId val="89668608"/>
      </c:barChart>
      <c:lineChart>
        <c:grouping val="stacked"/>
        <c:varyColors val="0"/>
        <c:ser>
          <c:idx val="3"/>
          <c:order val="3"/>
          <c:tx>
            <c:strRef>
              <c:f>Reporte!$C$12</c:f>
              <c:strCache>
                <c:ptCount val="1"/>
                <c:pt idx="0">
                  <c:v>TASA MÁXIMA DE EGRESO</c:v>
                </c:pt>
              </c:strCache>
            </c:strRef>
          </c:tx>
          <c:spPr>
            <a:ln w="31750" cap="rnd">
              <a:solidFill>
                <a:schemeClr val="accent4"/>
              </a:solidFill>
              <a:round/>
            </a:ln>
            <a:effectLst>
              <a:outerShdw blurRad="40000" dist="23000" dir="5400000" rotWithShape="0">
                <a:srgbClr val="000000">
                  <a:alpha val="35000"/>
                </a:srgbClr>
              </a:outerShdw>
            </a:effectLst>
          </c:spPr>
          <c:marker>
            <c:symbol val="circle"/>
            <c:size val="6"/>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w="12700">
                <a:solidFill>
                  <a:schemeClr val="lt2"/>
                </a:solidFill>
                <a:round/>
              </a:ln>
              <a:effectLst>
                <a:outerShdw blurRad="40000" dist="23000" dir="5400000" rotWithShape="0">
                  <a:srgbClr val="000000">
                    <a:alpha val="35000"/>
                  </a:srgbClr>
                </a:outerShdw>
              </a:effectLst>
            </c:spPr>
          </c:marker>
          <c:cat>
            <c:strRef>
              <c:f>Reporte!$D$8:$I$8</c:f>
              <c:strCache>
                <c:ptCount val="6"/>
                <c:pt idx="0">
                  <c:v>AGO-DIC 12</c:v>
                </c:pt>
                <c:pt idx="1">
                  <c:v>ENE-JUN 13</c:v>
                </c:pt>
                <c:pt idx="2">
                  <c:v>AGO-DIC 13</c:v>
                </c:pt>
                <c:pt idx="3">
                  <c:v>ENE-JUN 14</c:v>
                </c:pt>
                <c:pt idx="4">
                  <c:v>AGO-DIC 14</c:v>
                </c:pt>
                <c:pt idx="5">
                  <c:v>ENE-JUN 15</c:v>
                </c:pt>
              </c:strCache>
            </c:strRef>
          </c:cat>
          <c:val>
            <c:numRef>
              <c:f>Reporte!$D$12:$I$12</c:f>
              <c:numCache>
                <c:formatCode>0.00%</c:formatCode>
                <c:ptCount val="6"/>
                <c:pt idx="0">
                  <c:v>0.71877518130539886</c:v>
                </c:pt>
                <c:pt idx="1">
                  <c:v>0.72980501392757657</c:v>
                </c:pt>
                <c:pt idx="2">
                  <c:v>0.68201133144475923</c:v>
                </c:pt>
                <c:pt idx="3">
                  <c:v>0.70159955874241586</c:v>
                </c:pt>
                <c:pt idx="4">
                  <c:v>0.71524966261808365</c:v>
                </c:pt>
                <c:pt idx="5">
                  <c:v>0.74005602240896362</c:v>
                </c:pt>
              </c:numCache>
            </c:numRef>
          </c:val>
          <c:smooth val="0"/>
        </c:ser>
        <c:dLbls>
          <c:showLegendKey val="0"/>
          <c:showVal val="0"/>
          <c:showCatName val="0"/>
          <c:showSerName val="0"/>
          <c:showPercent val="0"/>
          <c:showBubbleSize val="0"/>
        </c:dLbls>
        <c:marker val="1"/>
        <c:smooth val="0"/>
        <c:axId val="89666688"/>
        <c:axId val="89668608"/>
      </c:lineChart>
      <c:catAx>
        <c:axId val="89666688"/>
        <c:scaling>
          <c:orientation val="minMax"/>
        </c:scaling>
        <c:delete val="0"/>
        <c:axPos val="b"/>
        <c:numFmt formatCode="[$-C0A]mmm\-yy;@"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89668608"/>
        <c:crosses val="autoZero"/>
        <c:auto val="1"/>
        <c:lblAlgn val="ctr"/>
        <c:lblOffset val="100"/>
        <c:noMultiLvlLbl val="0"/>
      </c:catAx>
      <c:valAx>
        <c:axId val="89668608"/>
        <c:scaling>
          <c:orientation val="minMax"/>
        </c:scaling>
        <c:delete val="0"/>
        <c:axPos val="l"/>
        <c:majorGridlines>
          <c:spPr>
            <a:ln w="9525" cap="flat" cmpd="sng" algn="ctr">
              <a:solidFill>
                <a:schemeClr val="tx2">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8966668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26">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dk1">
            <a:lumMod val="75000"/>
            <a:lumOff val="25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dk1">
            <a:lumMod val="75000"/>
            <a:lumOff val="25000"/>
          </a:schemeClr>
        </a:solidFill>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28575</xdr:colOff>
      <xdr:row>13</xdr:row>
      <xdr:rowOff>4761</xdr:rowOff>
    </xdr:from>
    <xdr:to>
      <xdr:col>8</xdr:col>
      <xdr:colOff>771525</xdr:colOff>
      <xdr:row>32</xdr:row>
      <xdr:rowOff>142874</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castillo/Documents/Documents/Tasa%20maxima%20de%20egres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sheetName val="Base"/>
      <sheetName val="Inst_Cen"/>
      <sheetName val="Indicadores"/>
      <sheetName val="Hoja4"/>
    </sheetNames>
    <sheetDataSet>
      <sheetData sheetId="0"/>
      <sheetData sheetId="1">
        <row r="1">
          <cell r="A1" t="str">
            <v>DIVISION</v>
          </cell>
          <cell r="B1" t="str">
            <v>CLASIFICACION</v>
          </cell>
          <cell r="C1" t="str">
            <v>CICLOS</v>
          </cell>
          <cell r="I1" t="str">
            <v>TASA DE EGRESO</v>
          </cell>
          <cell r="O1" t="str">
            <v>EFICIENCIA TERMINAL POR COHORTE</v>
          </cell>
          <cell r="U1" t="str">
            <v>TASA DE TITULACIÓN POR COHORTE</v>
          </cell>
          <cell r="AA1" t="str">
            <v>TASA MÁXIMA DE EGRESO</v>
          </cell>
        </row>
        <row r="2">
          <cell r="A2" t="str">
            <v>U.A.A.</v>
          </cell>
          <cell r="B2" t="str">
            <v>INSTITUCIONAL</v>
          </cell>
          <cell r="C2" t="str">
            <v>ENE-JUN 11</v>
          </cell>
          <cell r="D2" t="str">
            <v>AGO-DIC 11</v>
          </cell>
          <cell r="E2" t="str">
            <v>ENE-JUN 12</v>
          </cell>
          <cell r="F2" t="str">
            <v>AGO-DIC 12</v>
          </cell>
          <cell r="G2" t="str">
            <v>ENE-JUN 13</v>
          </cell>
          <cell r="H2" t="str">
            <v>AGO-DIC 13</v>
          </cell>
          <cell r="I2">
            <v>0.6493092454835282</v>
          </cell>
          <cell r="J2">
            <v>0.64310954063604242</v>
          </cell>
          <cell r="K2">
            <v>0.66046002190580499</v>
          </cell>
          <cell r="L2">
            <v>0.64862466725820767</v>
          </cell>
          <cell r="M2">
            <v>0.66649104320337194</v>
          </cell>
          <cell r="N2">
            <v>0.50802139037433158</v>
          </cell>
          <cell r="O2">
            <v>0.48990435706695007</v>
          </cell>
          <cell r="P2">
            <v>0.46554770318021199</v>
          </cell>
          <cell r="Q2">
            <v>0.48521358159912376</v>
          </cell>
          <cell r="R2">
            <v>0.4986690328305235</v>
          </cell>
          <cell r="S2">
            <v>0.53319283456269762</v>
          </cell>
          <cell r="T2">
            <v>0.42475171886936591</v>
          </cell>
          <cell r="U2">
            <v>0.31402763018065888</v>
          </cell>
          <cell r="V2">
            <v>0.25706713780918727</v>
          </cell>
          <cell r="W2">
            <v>0.36637458926615551</v>
          </cell>
          <cell r="X2">
            <v>0.35314995563442769</v>
          </cell>
          <cell r="Y2">
            <v>0.41148577449947316</v>
          </cell>
          <cell r="Z2">
            <v>0.30939648586707408</v>
          </cell>
          <cell r="AA2">
            <v>0.6849096705632306</v>
          </cell>
          <cell r="AB2">
            <v>0.71113074204946991</v>
          </cell>
          <cell r="AC2">
            <v>0.71412924424972613</v>
          </cell>
          <cell r="AD2">
            <v>0.74977817213842057</v>
          </cell>
          <cell r="AE2">
            <v>0.75711275026343516</v>
          </cell>
          <cell r="AF2">
            <v>0.72727272727272729</v>
          </cell>
        </row>
        <row r="3">
          <cell r="A3" t="str">
            <v>C.C. AGROPECUARIAS</v>
          </cell>
          <cell r="B3" t="str">
            <v>CENTRO</v>
          </cell>
          <cell r="C3" t="str">
            <v>ENE-JUN 11</v>
          </cell>
          <cell r="D3" t="str">
            <v>AGO-DIC 11</v>
          </cell>
          <cell r="E3" t="str">
            <v>ENE-JUN 12</v>
          </cell>
          <cell r="F3" t="str">
            <v>AGO-DIC 12</v>
          </cell>
          <cell r="G3" t="str">
            <v>ENE-JUN 13</v>
          </cell>
          <cell r="H3" t="str">
            <v>AGO-DIC 13</v>
          </cell>
          <cell r="I3">
            <v>0.55963302752293576</v>
          </cell>
          <cell r="J3">
            <v>0.5714285714285714</v>
          </cell>
          <cell r="K3">
            <v>0.48598130841121495</v>
          </cell>
          <cell r="L3">
            <v>0.45652173913043476</v>
          </cell>
          <cell r="M3">
            <v>0.62931034482758619</v>
          </cell>
          <cell r="N3">
            <v>0.31914893617021278</v>
          </cell>
          <cell r="O3">
            <v>0.32110091743119268</v>
          </cell>
          <cell r="P3">
            <v>0.26190476190476192</v>
          </cell>
          <cell r="Q3">
            <v>0.38317757009345793</v>
          </cell>
          <cell r="R3">
            <v>0.32608695652173914</v>
          </cell>
          <cell r="S3">
            <v>0.5431034482758621</v>
          </cell>
          <cell r="T3">
            <v>0.23404255319148937</v>
          </cell>
          <cell r="U3">
            <v>0.11926605504587157</v>
          </cell>
          <cell r="V3">
            <v>0.11904761904761904</v>
          </cell>
          <cell r="W3">
            <v>0.20560747663551401</v>
          </cell>
          <cell r="X3">
            <v>0.21739130434782608</v>
          </cell>
          <cell r="Y3">
            <v>0.38793103448275862</v>
          </cell>
          <cell r="Z3">
            <v>0.19148936170212766</v>
          </cell>
          <cell r="AA3">
            <v>0.59633027522935778</v>
          </cell>
          <cell r="AB3">
            <v>0.66666666666666663</v>
          </cell>
          <cell r="AC3">
            <v>0.58878504672897192</v>
          </cell>
          <cell r="AD3">
            <v>0.58695652173913049</v>
          </cell>
          <cell r="AE3">
            <v>0.75</v>
          </cell>
          <cell r="AF3">
            <v>0.63829787234042556</v>
          </cell>
        </row>
        <row r="4">
          <cell r="A4" t="str">
            <v>Ingeniero Agrónomo</v>
          </cell>
          <cell r="B4" t="str">
            <v>CARRERA</v>
          </cell>
          <cell r="C4" t="str">
            <v>ENE-JUN 08</v>
          </cell>
          <cell r="D4" t="str">
            <v>ENE-JUN 09</v>
          </cell>
          <cell r="E4" t="str">
            <v>ENE-JUN 10</v>
          </cell>
          <cell r="F4" t="str">
            <v>ENE-JUN 11</v>
          </cell>
          <cell r="G4" t="str">
            <v>ENE-JUN 12</v>
          </cell>
          <cell r="H4" t="str">
            <v>ENE-JUN 13</v>
          </cell>
          <cell r="I4">
            <v>0.40740740740740738</v>
          </cell>
          <cell r="J4">
            <v>0.30303030303030304</v>
          </cell>
          <cell r="K4">
            <v>0.4642857142857143</v>
          </cell>
          <cell r="L4">
            <v>0.4375</v>
          </cell>
          <cell r="M4">
            <v>0.33333333333333331</v>
          </cell>
          <cell r="N4">
            <v>0.53125</v>
          </cell>
          <cell r="O4">
            <v>0.33333333333333331</v>
          </cell>
          <cell r="P4">
            <v>0.12121212121212122</v>
          </cell>
          <cell r="Q4">
            <v>0.35714285714285715</v>
          </cell>
          <cell r="R4">
            <v>0.34375</v>
          </cell>
          <cell r="S4">
            <v>0.2</v>
          </cell>
          <cell r="T4">
            <v>0.46875</v>
          </cell>
          <cell r="U4">
            <v>0.14814814814814814</v>
          </cell>
          <cell r="V4">
            <v>3.0303030303030304E-2</v>
          </cell>
          <cell r="W4">
            <v>7.1428571428571425E-2</v>
          </cell>
          <cell r="X4">
            <v>3.125E-2</v>
          </cell>
          <cell r="Y4">
            <v>0.13333333333333333</v>
          </cell>
          <cell r="Z4">
            <v>0.1875</v>
          </cell>
          <cell r="AA4">
            <v>0.40740740740740738</v>
          </cell>
          <cell r="AB4">
            <v>0.33333333333333331</v>
          </cell>
          <cell r="AC4">
            <v>0.5357142857142857</v>
          </cell>
          <cell r="AD4">
            <v>0.46875</v>
          </cell>
          <cell r="AE4">
            <v>0.4</v>
          </cell>
          <cell r="AF4">
            <v>0.6875</v>
          </cell>
        </row>
        <row r="5">
          <cell r="A5" t="str">
            <v>Ingeniería Agroindustrial</v>
          </cell>
          <cell r="B5" t="str">
            <v>CARRERA</v>
          </cell>
          <cell r="C5" t="str">
            <v>ENE-JUN 08</v>
          </cell>
          <cell r="D5" t="str">
            <v>ENE-JUN 09</v>
          </cell>
          <cell r="E5" t="str">
            <v>ENE-JUN 10</v>
          </cell>
          <cell r="F5" t="str">
            <v>ENE-JUN 11</v>
          </cell>
          <cell r="G5" t="str">
            <v>ENE-JUN 12</v>
          </cell>
          <cell r="H5" t="str">
            <v>ENE-JUN 13</v>
          </cell>
          <cell r="I5">
            <v>0.2857142857142857</v>
          </cell>
          <cell r="J5">
            <v>0.57894736842105265</v>
          </cell>
          <cell r="K5">
            <v>0.61538461538461542</v>
          </cell>
          <cell r="L5">
            <v>0.55555555555555558</v>
          </cell>
          <cell r="M5">
            <v>0.54285714285714282</v>
          </cell>
          <cell r="N5">
            <v>0.53846153846153844</v>
          </cell>
          <cell r="O5">
            <v>0.22857142857142856</v>
          </cell>
          <cell r="P5">
            <v>0.39473684210526316</v>
          </cell>
          <cell r="Q5">
            <v>0.46153846153846156</v>
          </cell>
          <cell r="R5">
            <v>0.27777777777777779</v>
          </cell>
          <cell r="S5">
            <v>0.51428571428571423</v>
          </cell>
          <cell r="T5">
            <v>0.48717948717948717</v>
          </cell>
          <cell r="U5">
            <v>8.5714285714285715E-2</v>
          </cell>
          <cell r="V5">
            <v>7.8947368421052627E-2</v>
          </cell>
          <cell r="W5">
            <v>0.28205128205128205</v>
          </cell>
          <cell r="X5">
            <v>0.19444444444444445</v>
          </cell>
          <cell r="Y5">
            <v>0.31428571428571428</v>
          </cell>
          <cell r="Z5">
            <v>0.4358974358974359</v>
          </cell>
          <cell r="AA5">
            <v>0.2857142857142857</v>
          </cell>
          <cell r="AB5">
            <v>0.57894736842105265</v>
          </cell>
          <cell r="AC5">
            <v>0.64102564102564108</v>
          </cell>
          <cell r="AD5">
            <v>0.58333333333333337</v>
          </cell>
          <cell r="AE5">
            <v>0.62857142857142856</v>
          </cell>
          <cell r="AF5">
            <v>0.66666666666666663</v>
          </cell>
        </row>
        <row r="6">
          <cell r="A6" t="str">
            <v>Médico Veterinario Zootecnista</v>
          </cell>
          <cell r="B6" t="str">
            <v>CARRERA</v>
          </cell>
          <cell r="C6" t="str">
            <v>ENE-JUN 11</v>
          </cell>
          <cell r="D6" t="str">
            <v>AGO-DIC 11</v>
          </cell>
          <cell r="E6" t="str">
            <v>ENE-JUN 12</v>
          </cell>
          <cell r="F6" t="str">
            <v>AGO-DIC 12</v>
          </cell>
          <cell r="G6" t="str">
            <v>ENE-JUN 13</v>
          </cell>
          <cell r="H6" t="str">
            <v>AGO-DIC 13</v>
          </cell>
          <cell r="I6">
            <v>0.65853658536585369</v>
          </cell>
          <cell r="J6">
            <v>0.5714285714285714</v>
          </cell>
          <cell r="K6">
            <v>0.54761904761904767</v>
          </cell>
          <cell r="L6">
            <v>0.45652173913043476</v>
          </cell>
          <cell r="M6">
            <v>0.77777777777777779</v>
          </cell>
          <cell r="N6">
            <v>0.31914893617021278</v>
          </cell>
          <cell r="O6">
            <v>0.34146341463414637</v>
          </cell>
          <cell r="P6">
            <v>0.26190476190476192</v>
          </cell>
          <cell r="Q6">
            <v>0.40476190476190477</v>
          </cell>
          <cell r="R6">
            <v>0.32608695652173914</v>
          </cell>
          <cell r="S6">
            <v>0.64444444444444449</v>
          </cell>
          <cell r="T6">
            <v>0.23404255319148937</v>
          </cell>
          <cell r="U6">
            <v>0.12195121951219512</v>
          </cell>
          <cell r="V6">
            <v>0.11904761904761904</v>
          </cell>
          <cell r="W6">
            <v>0.16666666666666666</v>
          </cell>
          <cell r="X6">
            <v>0.21739130434782608</v>
          </cell>
          <cell r="Y6">
            <v>0.48888888888888887</v>
          </cell>
          <cell r="Z6">
            <v>0.19148936170212766</v>
          </cell>
          <cell r="AA6">
            <v>0.70731707317073167</v>
          </cell>
          <cell r="AB6">
            <v>0.66666666666666663</v>
          </cell>
          <cell r="AC6">
            <v>0.69047619047619047</v>
          </cell>
          <cell r="AD6">
            <v>0.58695652173913049</v>
          </cell>
          <cell r="AE6">
            <v>0.8666666666666667</v>
          </cell>
          <cell r="AF6">
            <v>0.63829787234042556</v>
          </cell>
        </row>
        <row r="7">
          <cell r="A7" t="str">
            <v>C.C. BASICAS</v>
          </cell>
          <cell r="B7" t="str">
            <v>CENTRO</v>
          </cell>
          <cell r="C7" t="str">
            <v>ENE-JUN 11</v>
          </cell>
          <cell r="D7" t="str">
            <v>AGO-DIC 11</v>
          </cell>
          <cell r="E7" t="str">
            <v>ENE-JUN 12</v>
          </cell>
          <cell r="F7" t="str">
            <v>AGO-DIC 12</v>
          </cell>
          <cell r="G7" t="str">
            <v>ENE-JUN 13</v>
          </cell>
          <cell r="H7" t="str">
            <v>AGO-DIC 13</v>
          </cell>
          <cell r="I7">
            <v>0.34900990099009899</v>
          </cell>
          <cell r="J7">
            <v>0.53333333333333333</v>
          </cell>
          <cell r="K7">
            <v>0.40399002493765584</v>
          </cell>
          <cell r="L7">
            <v>0.53551912568306015</v>
          </cell>
          <cell r="M7">
            <v>0.38972809667673713</v>
          </cell>
          <cell r="N7">
            <v>0.2848101265822785</v>
          </cell>
          <cell r="O7">
            <v>0.24504950495049505</v>
          </cell>
          <cell r="P7">
            <v>0.36923076923076925</v>
          </cell>
          <cell r="Q7">
            <v>0.27182044887780549</v>
          </cell>
          <cell r="R7">
            <v>0.39890710382513661</v>
          </cell>
          <cell r="S7">
            <v>0.29607250755287007</v>
          </cell>
          <cell r="T7">
            <v>0.26265822784810128</v>
          </cell>
          <cell r="U7">
            <v>0.13861386138613863</v>
          </cell>
          <cell r="V7">
            <v>0.26153846153846155</v>
          </cell>
          <cell r="W7">
            <v>0.24438902743142144</v>
          </cell>
          <cell r="X7">
            <v>0.32786885245901637</v>
          </cell>
          <cell r="Y7">
            <v>0.27492447129909364</v>
          </cell>
          <cell r="Z7">
            <v>0.21518987341772153</v>
          </cell>
          <cell r="AA7">
            <v>0.36881188118811881</v>
          </cell>
          <cell r="AB7">
            <v>0.59487179487179487</v>
          </cell>
          <cell r="AC7">
            <v>0.46134663341645887</v>
          </cell>
          <cell r="AD7">
            <v>0.66120218579234968</v>
          </cell>
          <cell r="AE7">
            <v>0.50151057401812693</v>
          </cell>
          <cell r="AF7">
            <v>0.54430379746835444</v>
          </cell>
        </row>
        <row r="8">
          <cell r="A8" t="str">
            <v>Análisis Químico-Biológicos</v>
          </cell>
          <cell r="B8" t="str">
            <v>CARRERA</v>
          </cell>
          <cell r="C8" t="str">
            <v>AGO-DIC 08</v>
          </cell>
          <cell r="D8" t="str">
            <v>AGO-DIC 09</v>
          </cell>
          <cell r="E8" t="str">
            <v>AGO-DIC 10</v>
          </cell>
          <cell r="F8" t="str">
            <v>AGO-DIC 11</v>
          </cell>
          <cell r="G8" t="str">
            <v>AGO-DIC 12</v>
          </cell>
          <cell r="H8" t="str">
            <v>AGO-DIC 13</v>
          </cell>
          <cell r="I8">
            <v>0.69387755102040816</v>
          </cell>
          <cell r="J8">
            <v>0.70588235294117652</v>
          </cell>
          <cell r="K8">
            <v>0.51020408163265307</v>
          </cell>
          <cell r="L8">
            <v>0.54</v>
          </cell>
          <cell r="M8">
            <v>0.59183673469387754</v>
          </cell>
          <cell r="N8">
            <v>0.63043478260869568</v>
          </cell>
          <cell r="O8">
            <v>0.51020408163265307</v>
          </cell>
          <cell r="P8">
            <v>0.49019607843137253</v>
          </cell>
          <cell r="Q8">
            <v>0.32653061224489793</v>
          </cell>
          <cell r="R8">
            <v>0.28000000000000003</v>
          </cell>
          <cell r="S8">
            <v>0.44897959183673469</v>
          </cell>
          <cell r="T8">
            <v>0.52173913043478259</v>
          </cell>
          <cell r="U8">
            <v>0.44897959183673469</v>
          </cell>
          <cell r="V8">
            <v>0.45098039215686275</v>
          </cell>
          <cell r="W8">
            <v>0.2857142857142857</v>
          </cell>
          <cell r="X8">
            <v>0.28000000000000003</v>
          </cell>
          <cell r="Y8">
            <v>0.42857142857142855</v>
          </cell>
          <cell r="Z8">
            <v>0.47826086956521741</v>
          </cell>
          <cell r="AA8">
            <v>0.69387755102040816</v>
          </cell>
          <cell r="AB8">
            <v>0.70588235294117652</v>
          </cell>
          <cell r="AC8">
            <v>0.5714285714285714</v>
          </cell>
          <cell r="AD8">
            <v>0.6</v>
          </cell>
          <cell r="AE8">
            <v>0.63265306122448983</v>
          </cell>
          <cell r="AF8">
            <v>0.69565217391304346</v>
          </cell>
        </row>
        <row r="9">
          <cell r="A9" t="str">
            <v>Biología</v>
          </cell>
          <cell r="B9" t="str">
            <v>CARRERA</v>
          </cell>
          <cell r="C9" t="str">
            <v>ENE-JUN 09</v>
          </cell>
          <cell r="D9" t="str">
            <v>AGO-DIC 09</v>
          </cell>
          <cell r="E9" t="str">
            <v>AGO-DIC 10</v>
          </cell>
          <cell r="F9" t="str">
            <v>AGO-DIC 11</v>
          </cell>
          <cell r="G9" t="str">
            <v>AGO-DIC 12</v>
          </cell>
          <cell r="H9" t="str">
            <v>AGO-DIC 13</v>
          </cell>
          <cell r="I9">
            <v>0.5</v>
          </cell>
          <cell r="J9">
            <v>0.53191489361702127</v>
          </cell>
          <cell r="K9">
            <v>0.44680851063829785</v>
          </cell>
          <cell r="L9">
            <v>0.4375</v>
          </cell>
          <cell r="M9">
            <v>0.5</v>
          </cell>
          <cell r="N9">
            <v>0.25</v>
          </cell>
          <cell r="O9">
            <v>0.28000000000000003</v>
          </cell>
          <cell r="P9">
            <v>0.34042553191489361</v>
          </cell>
          <cell r="Q9">
            <v>0.25531914893617019</v>
          </cell>
          <cell r="R9">
            <v>0.22916666666666666</v>
          </cell>
          <cell r="S9">
            <v>0.3125</v>
          </cell>
          <cell r="T9">
            <v>0.25</v>
          </cell>
          <cell r="U9">
            <v>0.14000000000000001</v>
          </cell>
          <cell r="V9">
            <v>0.21276595744680851</v>
          </cell>
          <cell r="W9">
            <v>0.23404255319148937</v>
          </cell>
          <cell r="X9">
            <v>0.1875</v>
          </cell>
          <cell r="Y9">
            <v>0.25</v>
          </cell>
          <cell r="Z9">
            <v>0.22500000000000001</v>
          </cell>
          <cell r="AA9">
            <v>0.56000000000000005</v>
          </cell>
          <cell r="AB9">
            <v>0.5957446808510638</v>
          </cell>
          <cell r="AC9">
            <v>0.5957446808510638</v>
          </cell>
          <cell r="AD9">
            <v>0.52083333333333337</v>
          </cell>
          <cell r="AE9">
            <v>0.60416666666666663</v>
          </cell>
          <cell r="AF9">
            <v>0.47499999999999998</v>
          </cell>
        </row>
        <row r="10">
          <cell r="A10" t="str">
            <v>Ciencias Ambientales</v>
          </cell>
          <cell r="B10" t="str">
            <v>CARRERA</v>
          </cell>
          <cell r="C10" t="e">
            <v>#N/A</v>
          </cell>
          <cell r="D10" t="str">
            <v>AGO-DIC 09</v>
          </cell>
          <cell r="E10" t="str">
            <v>AGO-DIC 10</v>
          </cell>
          <cell r="F10" t="str">
            <v>AGO-DIC 11</v>
          </cell>
          <cell r="G10" t="str">
            <v>AGO-DIC 12</v>
          </cell>
          <cell r="H10" t="str">
            <v>AGO-DIC 13</v>
          </cell>
          <cell r="I10" t="e">
            <v>#N/A</v>
          </cell>
          <cell r="J10">
            <v>0.51063829787234039</v>
          </cell>
          <cell r="K10">
            <v>0.51063829787234039</v>
          </cell>
          <cell r="L10">
            <v>0.52173913043478259</v>
          </cell>
          <cell r="M10">
            <v>0.44444444444444442</v>
          </cell>
          <cell r="N10">
            <v>0.32500000000000001</v>
          </cell>
          <cell r="O10" t="e">
            <v>#N/A</v>
          </cell>
          <cell r="P10">
            <v>0.40425531914893614</v>
          </cell>
          <cell r="Q10">
            <v>0.44680851063829785</v>
          </cell>
          <cell r="R10">
            <v>0.5</v>
          </cell>
          <cell r="S10">
            <v>0.41666666666666669</v>
          </cell>
          <cell r="T10">
            <v>0.3</v>
          </cell>
          <cell r="U10" t="e">
            <v>#N/A</v>
          </cell>
          <cell r="V10">
            <v>0.1702127659574468</v>
          </cell>
          <cell r="W10">
            <v>0.34042553191489361</v>
          </cell>
          <cell r="X10">
            <v>0.30434782608695654</v>
          </cell>
          <cell r="Y10">
            <v>0.19444444444444445</v>
          </cell>
          <cell r="Z10">
            <v>7.4999999999999997E-2</v>
          </cell>
          <cell r="AA10" t="e">
            <v>#N/A</v>
          </cell>
          <cell r="AB10">
            <v>0.57446808510638303</v>
          </cell>
          <cell r="AC10">
            <v>0.57446808510638303</v>
          </cell>
          <cell r="AD10">
            <v>0.63043478260869568</v>
          </cell>
          <cell r="AE10">
            <v>0.75</v>
          </cell>
          <cell r="AF10">
            <v>0.7</v>
          </cell>
        </row>
        <row r="11">
          <cell r="A11" t="str">
            <v>Ing. Industrial Estadístico</v>
          </cell>
          <cell r="B11" t="str">
            <v>CARRERA</v>
          </cell>
          <cell r="C11" t="e">
            <v>#N/A</v>
          </cell>
          <cell r="D11" t="e">
            <v>#N/A</v>
          </cell>
          <cell r="E11" t="str">
            <v>ENE-JUN 10</v>
          </cell>
          <cell r="F11" t="str">
            <v>ENE-JUN 11</v>
          </cell>
          <cell r="G11" t="str">
            <v>ENE-JUN 12</v>
          </cell>
          <cell r="H11" t="str">
            <v>ENE-JUN 13</v>
          </cell>
          <cell r="I11" t="e">
            <v>#N/A</v>
          </cell>
          <cell r="J11" t="e">
            <v>#N/A</v>
          </cell>
          <cell r="K11">
            <v>0.58333333333333337</v>
          </cell>
          <cell r="L11">
            <v>0.53061224489795922</v>
          </cell>
          <cell r="M11">
            <v>0.65789473684210531</v>
          </cell>
          <cell r="N11">
            <v>0.6216216216216216</v>
          </cell>
          <cell r="O11" t="e">
            <v>#N/A</v>
          </cell>
          <cell r="P11" t="e">
            <v>#N/A</v>
          </cell>
          <cell r="Q11">
            <v>0.27083333333333331</v>
          </cell>
          <cell r="R11">
            <v>0.40816326530612246</v>
          </cell>
          <cell r="S11">
            <v>0.55263157894736847</v>
          </cell>
          <cell r="T11">
            <v>0.56756756756756754</v>
          </cell>
          <cell r="U11" t="e">
            <v>#N/A</v>
          </cell>
          <cell r="V11" t="e">
            <v>#N/A</v>
          </cell>
          <cell r="W11">
            <v>0.20833333333333334</v>
          </cell>
          <cell r="X11">
            <v>0.26530612244897961</v>
          </cell>
          <cell r="Y11">
            <v>0.52631578947368418</v>
          </cell>
          <cell r="Z11">
            <v>0.51351351351351349</v>
          </cell>
          <cell r="AA11" t="e">
            <v>#N/A</v>
          </cell>
          <cell r="AB11" t="e">
            <v>#N/A</v>
          </cell>
          <cell r="AC11">
            <v>0.58333333333333337</v>
          </cell>
          <cell r="AD11">
            <v>0.55102040816326525</v>
          </cell>
          <cell r="AE11">
            <v>0.65789473684210531</v>
          </cell>
          <cell r="AF11">
            <v>0.72972972972972971</v>
          </cell>
        </row>
        <row r="12">
          <cell r="A12" t="str">
            <v>Ing. En Sistemas Computacionales</v>
          </cell>
          <cell r="B12" t="str">
            <v>CARRERA</v>
          </cell>
          <cell r="C12" t="str">
            <v>ENE-JUN 10</v>
          </cell>
          <cell r="D12" t="str">
            <v>AGO-DIC 10</v>
          </cell>
          <cell r="E12" t="str">
            <v>ENE-JUN 11</v>
          </cell>
          <cell r="F12" t="str">
            <v>ENE-JUN 12</v>
          </cell>
          <cell r="G12" t="str">
            <v>ENE-JUN 13</v>
          </cell>
          <cell r="H12" t="str">
            <v>AGO-DIC 13</v>
          </cell>
          <cell r="I12">
            <v>0.46236559139784944</v>
          </cell>
          <cell r="J12">
            <v>0.32608695652173914</v>
          </cell>
          <cell r="K12">
            <v>0.30656934306569344</v>
          </cell>
          <cell r="L12">
            <v>0.46575342465753422</v>
          </cell>
          <cell r="M12">
            <v>0.41428571428571431</v>
          </cell>
          <cell r="N12">
            <v>0.12949640287769784</v>
          </cell>
          <cell r="O12">
            <v>0.26881720430107525</v>
          </cell>
          <cell r="P12">
            <v>0.17391304347826086</v>
          </cell>
          <cell r="Q12">
            <v>0.21897810218978103</v>
          </cell>
          <cell r="R12">
            <v>0.33561643835616439</v>
          </cell>
          <cell r="S12">
            <v>0.2857142857142857</v>
          </cell>
          <cell r="T12">
            <v>0.1223021582733813</v>
          </cell>
          <cell r="U12">
            <v>0.24731182795698925</v>
          </cell>
          <cell r="V12">
            <v>0.17391304347826086</v>
          </cell>
          <cell r="W12">
            <v>0.13868613138686131</v>
          </cell>
          <cell r="X12">
            <v>0.30136986301369861</v>
          </cell>
          <cell r="Y12">
            <v>0.25714285714285712</v>
          </cell>
          <cell r="Z12">
            <v>0.1079136690647482</v>
          </cell>
          <cell r="AA12">
            <v>0.4838709677419355</v>
          </cell>
          <cell r="AB12">
            <v>0.34782608695652173</v>
          </cell>
          <cell r="AC12">
            <v>0.31386861313868614</v>
          </cell>
          <cell r="AD12">
            <v>0.5</v>
          </cell>
          <cell r="AE12">
            <v>0.4642857142857143</v>
          </cell>
          <cell r="AF12">
            <v>0.38848920863309355</v>
          </cell>
        </row>
        <row r="13">
          <cell r="A13" t="str">
            <v>Ingeniería Bioquímica</v>
          </cell>
          <cell r="B13" t="str">
            <v>CARRERA</v>
          </cell>
          <cell r="C13" t="str">
            <v>AGO-DIC 08</v>
          </cell>
          <cell r="D13" t="str">
            <v>AGO-DIC 09</v>
          </cell>
          <cell r="E13" t="str">
            <v>AGO-DIC 10</v>
          </cell>
          <cell r="F13" t="str">
            <v>AGO-DIC 11</v>
          </cell>
          <cell r="G13" t="str">
            <v>AGO-DIC 12</v>
          </cell>
          <cell r="H13" t="str">
            <v>AGO-DIC 13</v>
          </cell>
          <cell r="I13">
            <v>0.46938775510204084</v>
          </cell>
          <cell r="J13">
            <v>0.65217391304347827</v>
          </cell>
          <cell r="K13">
            <v>0.61224489795918369</v>
          </cell>
          <cell r="L13">
            <v>0.62745098039215685</v>
          </cell>
          <cell r="M13">
            <v>0.57999999999999996</v>
          </cell>
          <cell r="N13">
            <v>0.39215686274509803</v>
          </cell>
          <cell r="O13">
            <v>0.26530612244897961</v>
          </cell>
          <cell r="P13">
            <v>0.54347826086956519</v>
          </cell>
          <cell r="Q13">
            <v>0.46938775510204084</v>
          </cell>
          <cell r="R13">
            <v>0.47058823529411764</v>
          </cell>
          <cell r="S13">
            <v>0.42</v>
          </cell>
          <cell r="T13">
            <v>0.39215686274509803</v>
          </cell>
          <cell r="U13">
            <v>0.22448979591836735</v>
          </cell>
          <cell r="V13">
            <v>0.45652173913043476</v>
          </cell>
          <cell r="W13">
            <v>0.2857142857142857</v>
          </cell>
          <cell r="X13">
            <v>0.27450980392156865</v>
          </cell>
          <cell r="Y13">
            <v>0.4</v>
          </cell>
          <cell r="Z13">
            <v>0.37254901960784315</v>
          </cell>
          <cell r="AA13">
            <v>0.46938775510204084</v>
          </cell>
          <cell r="AB13">
            <v>0.65217391304347827</v>
          </cell>
          <cell r="AC13">
            <v>0.61224489795918369</v>
          </cell>
          <cell r="AD13">
            <v>0.62745098039215685</v>
          </cell>
          <cell r="AE13">
            <v>0.68</v>
          </cell>
          <cell r="AF13">
            <v>0.76470588235294112</v>
          </cell>
        </row>
        <row r="14">
          <cell r="A14" t="str">
            <v>Ingeniero en Electrónica</v>
          </cell>
          <cell r="B14" t="str">
            <v>CARRERA</v>
          </cell>
          <cell r="C14" t="str">
            <v>ENE-JUN 09</v>
          </cell>
          <cell r="D14" t="str">
            <v>AGO-DIC 09</v>
          </cell>
          <cell r="E14" t="str">
            <v>ENE-JUN 10</v>
          </cell>
          <cell r="F14" t="str">
            <v>ENE-JUN 11</v>
          </cell>
          <cell r="G14" t="str">
            <v>ENE-JUN 12</v>
          </cell>
          <cell r="H14" t="str">
            <v>ENE-JUN 13</v>
          </cell>
          <cell r="I14">
            <v>0.54545454545454541</v>
          </cell>
          <cell r="J14">
            <v>0.2857142857142857</v>
          </cell>
          <cell r="K14">
            <v>0.5977011494252874</v>
          </cell>
          <cell r="L14">
            <v>0.35483870967741937</v>
          </cell>
          <cell r="M14">
            <v>0.39436619718309857</v>
          </cell>
          <cell r="N14">
            <v>0.3888888888888889</v>
          </cell>
          <cell r="O14">
            <v>0.27272727272727271</v>
          </cell>
          <cell r="P14">
            <v>8.5714285714285715E-2</v>
          </cell>
          <cell r="Q14">
            <v>0.37931034482758619</v>
          </cell>
          <cell r="R14">
            <v>0.24193548387096775</v>
          </cell>
          <cell r="S14">
            <v>0.15492957746478872</v>
          </cell>
          <cell r="T14">
            <v>0.27777777777777779</v>
          </cell>
          <cell r="U14">
            <v>0.25</v>
          </cell>
          <cell r="V14">
            <v>8.5714285714285715E-2</v>
          </cell>
          <cell r="W14">
            <v>0.26436781609195403</v>
          </cell>
          <cell r="X14">
            <v>0.17741935483870969</v>
          </cell>
          <cell r="Y14">
            <v>0.12676056338028169</v>
          </cell>
          <cell r="Z14">
            <v>0.27777777777777779</v>
          </cell>
          <cell r="AA14">
            <v>0.54545454545454541</v>
          </cell>
          <cell r="AB14">
            <v>0.37142857142857144</v>
          </cell>
          <cell r="AC14">
            <v>0.60919540229885061</v>
          </cell>
          <cell r="AD14">
            <v>0.37096774193548387</v>
          </cell>
          <cell r="AE14">
            <v>0.46478873239436619</v>
          </cell>
          <cell r="AF14">
            <v>0.51851851851851849</v>
          </cell>
        </row>
        <row r="15">
          <cell r="A15" t="str">
            <v>Matemáticas Aplicadas</v>
          </cell>
          <cell r="B15" t="str">
            <v>CARRERA</v>
          </cell>
          <cell r="C15" t="e">
            <v>#N/A</v>
          </cell>
          <cell r="D15" t="str">
            <v>ENE-JUN 09</v>
          </cell>
          <cell r="E15" t="str">
            <v>ENE-JUN 10</v>
          </cell>
          <cell r="F15" t="str">
            <v>ENE-JUN 11</v>
          </cell>
          <cell r="G15" t="str">
            <v>ENE-JUN 12</v>
          </cell>
          <cell r="H15" t="str">
            <v>ENE-JUN 13</v>
          </cell>
          <cell r="I15" t="e">
            <v>#N/A</v>
          </cell>
          <cell r="J15">
            <v>0.4</v>
          </cell>
          <cell r="K15">
            <v>0.17857142857142858</v>
          </cell>
          <cell r="L15">
            <v>0.21212121212121213</v>
          </cell>
          <cell r="M15">
            <v>0.18181818181818182</v>
          </cell>
          <cell r="N15">
            <v>0.37931034482758619</v>
          </cell>
          <cell r="O15" t="e">
            <v>#N/A</v>
          </cell>
          <cell r="P15">
            <v>0.12</v>
          </cell>
          <cell r="Q15">
            <v>0</v>
          </cell>
          <cell r="R15">
            <v>0.15151515151515152</v>
          </cell>
          <cell r="S15">
            <v>0.15151515151515152</v>
          </cell>
          <cell r="T15">
            <v>0.31034482758620691</v>
          </cell>
          <cell r="U15" t="e">
            <v>#N/A</v>
          </cell>
          <cell r="V15">
            <v>0.08</v>
          </cell>
          <cell r="W15">
            <v>0</v>
          </cell>
          <cell r="X15">
            <v>0.15151515151515152</v>
          </cell>
          <cell r="Y15">
            <v>0.15151515151515152</v>
          </cell>
          <cell r="Z15">
            <v>0.27586206896551724</v>
          </cell>
          <cell r="AA15" t="e">
            <v>#N/A</v>
          </cell>
          <cell r="AB15">
            <v>0.48</v>
          </cell>
          <cell r="AC15">
            <v>0.17857142857142858</v>
          </cell>
          <cell r="AD15">
            <v>0.24242424242424243</v>
          </cell>
          <cell r="AE15">
            <v>0.30303030303030304</v>
          </cell>
          <cell r="AF15">
            <v>0.44827586206896552</v>
          </cell>
        </row>
        <row r="16">
          <cell r="A16" t="str">
            <v>Tecnologías de Información</v>
          </cell>
          <cell r="B16" t="str">
            <v>CARRERA</v>
          </cell>
          <cell r="C16" t="e">
            <v>#N/A</v>
          </cell>
          <cell r="D16" t="str">
            <v>ENE-JUN 09</v>
          </cell>
          <cell r="E16" t="str">
            <v>ENE-JUN 10</v>
          </cell>
          <cell r="F16" t="str">
            <v>ENE-JUN 11</v>
          </cell>
          <cell r="G16" t="str">
            <v>ENE-JUN 12</v>
          </cell>
          <cell r="H16" t="str">
            <v>ENE-JUN 13</v>
          </cell>
          <cell r="I16" t="e">
            <v>#N/A</v>
          </cell>
          <cell r="J16">
            <v>0.27906976744186046</v>
          </cell>
          <cell r="K16">
            <v>0.34146341463414637</v>
          </cell>
          <cell r="L16">
            <v>0.35772357723577236</v>
          </cell>
          <cell r="M16">
            <v>0.30973451327433627</v>
          </cell>
          <cell r="N16">
            <v>0.22535211267605634</v>
          </cell>
          <cell r="O16" t="e">
            <v>#N/A</v>
          </cell>
          <cell r="P16">
            <v>0.17054263565891473</v>
          </cell>
          <cell r="Q16">
            <v>0.30081300813008133</v>
          </cell>
          <cell r="R16">
            <v>0.23577235772357724</v>
          </cell>
          <cell r="S16">
            <v>0.20353982300884957</v>
          </cell>
          <cell r="T16">
            <v>0.18309859154929578</v>
          </cell>
          <cell r="U16" t="e">
            <v>#N/A</v>
          </cell>
          <cell r="V16">
            <v>0.10852713178294573</v>
          </cell>
          <cell r="W16">
            <v>0.21138211382113822</v>
          </cell>
          <cell r="X16">
            <v>6.5040650406504072E-2</v>
          </cell>
          <cell r="Y16">
            <v>0.17699115044247787</v>
          </cell>
          <cell r="Z16">
            <v>0.18309859154929578</v>
          </cell>
          <cell r="AA16" t="e">
            <v>#N/A</v>
          </cell>
          <cell r="AB16">
            <v>0.2868217054263566</v>
          </cell>
          <cell r="AC16">
            <v>0.34959349593495936</v>
          </cell>
          <cell r="AD16">
            <v>0.3902439024390244</v>
          </cell>
          <cell r="AE16">
            <v>0.38938053097345132</v>
          </cell>
          <cell r="AF16">
            <v>0.46478873239436619</v>
          </cell>
        </row>
        <row r="17">
          <cell r="A17" t="str">
            <v>C.C. DE LA SALUD</v>
          </cell>
          <cell r="B17" t="str">
            <v>CENTRO</v>
          </cell>
          <cell r="C17" t="str">
            <v>ENE-JUN 11</v>
          </cell>
          <cell r="D17" t="str">
            <v>AGO-DIC 11</v>
          </cell>
          <cell r="E17" t="str">
            <v>ENE-JUN 12</v>
          </cell>
          <cell r="F17" t="str">
            <v>AGO-DIC 12</v>
          </cell>
          <cell r="G17" t="str">
            <v>ENE-JUN 13</v>
          </cell>
          <cell r="H17" t="str">
            <v>AGO-DIC 13</v>
          </cell>
          <cell r="I17">
            <v>0.78446115288220553</v>
          </cell>
          <cell r="J17">
            <v>0.55319148936170215</v>
          </cell>
          <cell r="K17">
            <v>0.79586563307493541</v>
          </cell>
          <cell r="L17">
            <v>0.61224489795918369</v>
          </cell>
          <cell r="M17">
            <v>0.78464818763326227</v>
          </cell>
          <cell r="N17">
            <v>0.7142857142857143</v>
          </cell>
          <cell r="O17">
            <v>0.60651629072681701</v>
          </cell>
          <cell r="P17">
            <v>0.53191489361702127</v>
          </cell>
          <cell r="Q17">
            <v>0.50129198966408273</v>
          </cell>
          <cell r="R17">
            <v>0.53061224489795922</v>
          </cell>
          <cell r="S17">
            <v>0.5863539445628998</v>
          </cell>
          <cell r="T17">
            <v>0.5714285714285714</v>
          </cell>
          <cell r="U17">
            <v>0.44862155388471175</v>
          </cell>
          <cell r="V17">
            <v>0.34042553191489361</v>
          </cell>
          <cell r="W17">
            <v>0.42377260981912146</v>
          </cell>
          <cell r="X17">
            <v>0.36734693877551022</v>
          </cell>
          <cell r="Y17">
            <v>0.50533049040511724</v>
          </cell>
          <cell r="Z17">
            <v>0.38775510204081631</v>
          </cell>
          <cell r="AA17">
            <v>0.79949874686716793</v>
          </cell>
          <cell r="AB17">
            <v>0.61702127659574468</v>
          </cell>
          <cell r="AC17">
            <v>0.81653746770025837</v>
          </cell>
          <cell r="AD17">
            <v>0.73469387755102045</v>
          </cell>
          <cell r="AE17">
            <v>0.81876332622601278</v>
          </cell>
          <cell r="AF17">
            <v>0.79591836734693877</v>
          </cell>
        </row>
        <row r="18">
          <cell r="A18" t="str">
            <v>Cultura Física y Deporte</v>
          </cell>
          <cell r="B18" t="str">
            <v>CARRERA</v>
          </cell>
          <cell r="C18" t="e">
            <v>#N/A</v>
          </cell>
          <cell r="D18" t="e">
            <v>#N/A</v>
          </cell>
          <cell r="E18" t="e">
            <v>#N/A</v>
          </cell>
          <cell r="F18" t="e">
            <v>#N/A</v>
          </cell>
          <cell r="G18" t="e">
            <v>#N/A</v>
          </cell>
          <cell r="H18" t="str">
            <v>ENE-JUN 12</v>
          </cell>
          <cell r="I18" t="e">
            <v>#N/A</v>
          </cell>
          <cell r="J18" t="e">
            <v>#N/A</v>
          </cell>
          <cell r="K18" t="e">
            <v>#N/A</v>
          </cell>
          <cell r="L18" t="e">
            <v>#N/A</v>
          </cell>
          <cell r="M18" t="e">
            <v>#N/A</v>
          </cell>
          <cell r="N18">
            <v>0.77551020408163263</v>
          </cell>
          <cell r="O18" t="e">
            <v>#N/A</v>
          </cell>
          <cell r="P18" t="e">
            <v>#N/A</v>
          </cell>
          <cell r="Q18" t="e">
            <v>#N/A</v>
          </cell>
          <cell r="R18" t="e">
            <v>#N/A</v>
          </cell>
          <cell r="S18" t="e">
            <v>#N/A</v>
          </cell>
          <cell r="T18">
            <v>0.5714285714285714</v>
          </cell>
          <cell r="U18" t="e">
            <v>#N/A</v>
          </cell>
          <cell r="V18" t="e">
            <v>#N/A</v>
          </cell>
          <cell r="W18" t="e">
            <v>#N/A</v>
          </cell>
          <cell r="X18" t="e">
            <v>#N/A</v>
          </cell>
          <cell r="Y18" t="e">
            <v>#N/A</v>
          </cell>
          <cell r="Z18">
            <v>0.44897959183673469</v>
          </cell>
          <cell r="AA18" t="e">
            <v>#N/A</v>
          </cell>
          <cell r="AB18" t="e">
            <v>#N/A</v>
          </cell>
          <cell r="AC18" t="e">
            <v>#N/A</v>
          </cell>
          <cell r="AD18" t="e">
            <v>#N/A</v>
          </cell>
          <cell r="AE18" t="e">
            <v>#N/A</v>
          </cell>
          <cell r="AF18">
            <v>0.79591836734693877</v>
          </cell>
        </row>
        <row r="19">
          <cell r="A19" t="str">
            <v>Enfermería</v>
          </cell>
          <cell r="B19" t="str">
            <v>CARRERA</v>
          </cell>
          <cell r="C19" t="str">
            <v>ENE-JUN 10</v>
          </cell>
          <cell r="D19" t="str">
            <v>AGO-DIC 10</v>
          </cell>
          <cell r="E19" t="str">
            <v>ENE-JUN 11</v>
          </cell>
          <cell r="F19" t="str">
            <v>AGO-DIC 11</v>
          </cell>
          <cell r="G19" t="str">
            <v>ENE-JUN 12</v>
          </cell>
          <cell r="H19" t="str">
            <v>AGO-DIC 12</v>
          </cell>
          <cell r="I19">
            <v>0.71153846153846156</v>
          </cell>
          <cell r="J19">
            <v>0.55319148936170215</v>
          </cell>
          <cell r="K19">
            <v>0.84313725490196079</v>
          </cell>
          <cell r="L19">
            <v>0.61224489795918369</v>
          </cell>
          <cell r="M19">
            <v>0.69791666666666663</v>
          </cell>
          <cell r="N19">
            <v>0.7142857142857143</v>
          </cell>
          <cell r="O19">
            <v>0.53846153846153844</v>
          </cell>
          <cell r="P19">
            <v>0.53191489361702127</v>
          </cell>
          <cell r="Q19">
            <v>0.70588235294117652</v>
          </cell>
          <cell r="R19">
            <v>0.53061224489795922</v>
          </cell>
          <cell r="S19">
            <v>0.5</v>
          </cell>
          <cell r="T19">
            <v>0.5714285714285714</v>
          </cell>
          <cell r="U19">
            <v>0.23076923076923078</v>
          </cell>
          <cell r="V19">
            <v>0.34042553191489361</v>
          </cell>
          <cell r="W19">
            <v>0.49019607843137253</v>
          </cell>
          <cell r="X19">
            <v>0.36734693877551022</v>
          </cell>
          <cell r="Y19">
            <v>0.36458333333333331</v>
          </cell>
          <cell r="Z19">
            <v>0.38775510204081631</v>
          </cell>
          <cell r="AA19">
            <v>0.71153846153846156</v>
          </cell>
          <cell r="AB19">
            <v>0.61702127659574468</v>
          </cell>
          <cell r="AC19">
            <v>0.90196078431372551</v>
          </cell>
          <cell r="AD19">
            <v>0.73469387755102045</v>
          </cell>
          <cell r="AE19">
            <v>0.76041666666666663</v>
          </cell>
          <cell r="AF19">
            <v>0.79591836734693877</v>
          </cell>
        </row>
        <row r="20">
          <cell r="A20" t="str">
            <v>Médico Cirujano</v>
          </cell>
          <cell r="B20" t="str">
            <v>CARRERA</v>
          </cell>
          <cell r="C20" t="e">
            <v>#N/A</v>
          </cell>
          <cell r="D20" t="str">
            <v>ENE-JUN 07</v>
          </cell>
          <cell r="E20" t="str">
            <v>ENE-JUN 08</v>
          </cell>
          <cell r="F20" t="str">
            <v>ENE-JUN 09</v>
          </cell>
          <cell r="G20" t="str">
            <v>ENE-JUN 10</v>
          </cell>
          <cell r="H20" t="str">
            <v>ENE-JUN 11</v>
          </cell>
          <cell r="I20" t="e">
            <v>#N/A</v>
          </cell>
          <cell r="J20">
            <v>0.74193548387096775</v>
          </cell>
          <cell r="K20">
            <v>0.7010309278350515</v>
          </cell>
          <cell r="L20">
            <v>0.88118811881188119</v>
          </cell>
          <cell r="M20">
            <v>0.82</v>
          </cell>
          <cell r="N20">
            <v>0.81372549019607843</v>
          </cell>
          <cell r="O20" t="e">
            <v>#N/A</v>
          </cell>
          <cell r="P20">
            <v>0.74193548387096775</v>
          </cell>
          <cell r="Q20">
            <v>0.7010309278350515</v>
          </cell>
          <cell r="R20">
            <v>0.5643564356435643</v>
          </cell>
          <cell r="S20">
            <v>0.3</v>
          </cell>
          <cell r="T20">
            <v>0.49019607843137253</v>
          </cell>
          <cell r="U20" t="e">
            <v>#N/A</v>
          </cell>
          <cell r="V20">
            <v>0.56989247311827962</v>
          </cell>
          <cell r="W20">
            <v>0.67010309278350511</v>
          </cell>
          <cell r="X20">
            <v>0.52475247524752477</v>
          </cell>
          <cell r="Y20">
            <v>0.28999999999999998</v>
          </cell>
          <cell r="Z20">
            <v>0.46078431372549017</v>
          </cell>
          <cell r="AA20" t="e">
            <v>#N/A</v>
          </cell>
          <cell r="AB20">
            <v>0.80645161290322576</v>
          </cell>
          <cell r="AC20">
            <v>0.92783505154639179</v>
          </cell>
          <cell r="AD20">
            <v>0.8910891089108911</v>
          </cell>
          <cell r="AE20">
            <v>0.82</v>
          </cell>
          <cell r="AF20">
            <v>0.83333333333333337</v>
          </cell>
        </row>
        <row r="21">
          <cell r="A21" t="str">
            <v>Médico Estomatólogo</v>
          </cell>
          <cell r="B21" t="str">
            <v>CARRERA</v>
          </cell>
          <cell r="C21" t="str">
            <v>ENE-JUN 07</v>
          </cell>
          <cell r="D21" t="str">
            <v>ENE-JUN 08</v>
          </cell>
          <cell r="E21" t="str">
            <v>ENE-JUN 09</v>
          </cell>
          <cell r="F21" t="str">
            <v>ENE- JUN10</v>
          </cell>
          <cell r="G21" t="str">
            <v>ENE-JUN 11</v>
          </cell>
          <cell r="H21" t="str">
            <v>ENE-JUN 12</v>
          </cell>
          <cell r="I21">
            <v>0.5714285714285714</v>
          </cell>
          <cell r="J21">
            <v>0.62745098039215685</v>
          </cell>
          <cell r="K21">
            <v>0.8</v>
          </cell>
          <cell r="L21">
            <v>0.82692307692307687</v>
          </cell>
          <cell r="M21">
            <v>0.84</v>
          </cell>
          <cell r="N21">
            <v>0.8</v>
          </cell>
          <cell r="O21">
            <v>0.5714285714285714</v>
          </cell>
          <cell r="P21">
            <v>0.62745098039215685</v>
          </cell>
          <cell r="Q21">
            <v>0.57999999999999996</v>
          </cell>
          <cell r="R21">
            <v>0.67307692307692313</v>
          </cell>
          <cell r="S21">
            <v>0.54</v>
          </cell>
          <cell r="T21">
            <v>0.54</v>
          </cell>
          <cell r="U21">
            <v>0.5714285714285714</v>
          </cell>
          <cell r="V21">
            <v>0.62745098039215685</v>
          </cell>
          <cell r="W21">
            <v>0.48</v>
          </cell>
          <cell r="X21">
            <v>0.65384615384615385</v>
          </cell>
          <cell r="Y21">
            <v>0.5</v>
          </cell>
          <cell r="Z21">
            <v>0.48</v>
          </cell>
          <cell r="AA21">
            <v>0.93877551020408168</v>
          </cell>
          <cell r="AB21">
            <v>0.84313725490196079</v>
          </cell>
          <cell r="AC21">
            <v>0.82</v>
          </cell>
          <cell r="AD21">
            <v>0.82692307692307687</v>
          </cell>
          <cell r="AE21">
            <v>0.9</v>
          </cell>
          <cell r="AF21">
            <v>0.84</v>
          </cell>
        </row>
        <row r="22">
          <cell r="A22" t="str">
            <v>Nutrición</v>
          </cell>
          <cell r="B22" t="str">
            <v>CARRERA</v>
          </cell>
          <cell r="C22" t="e">
            <v>#N/A</v>
          </cell>
          <cell r="D22" t="str">
            <v>ENE-JUN  08</v>
          </cell>
          <cell r="E22" t="str">
            <v>ENE-JUN 09</v>
          </cell>
          <cell r="F22" t="str">
            <v>ENE-JUN 10</v>
          </cell>
          <cell r="G22" t="str">
            <v>ENE-JUN 11</v>
          </cell>
          <cell r="H22" t="str">
            <v>ENE-JUN 12</v>
          </cell>
          <cell r="I22" t="e">
            <v>#N/A</v>
          </cell>
          <cell r="J22">
            <v>0.87755102040816324</v>
          </cell>
          <cell r="K22">
            <v>0.78</v>
          </cell>
          <cell r="L22">
            <v>0.86274509803921573</v>
          </cell>
          <cell r="M22">
            <v>0.88</v>
          </cell>
          <cell r="N22">
            <v>0.88235294117647056</v>
          </cell>
          <cell r="O22" t="e">
            <v>#N/A</v>
          </cell>
          <cell r="P22">
            <v>0.75510204081632648</v>
          </cell>
          <cell r="Q22">
            <v>0.64</v>
          </cell>
          <cell r="R22">
            <v>0.6470588235294118</v>
          </cell>
          <cell r="S22">
            <v>0.74</v>
          </cell>
          <cell r="T22">
            <v>0.72549019607843135</v>
          </cell>
          <cell r="U22" t="e">
            <v>#N/A</v>
          </cell>
          <cell r="V22">
            <v>0.73469387755102045</v>
          </cell>
          <cell r="W22">
            <v>0.54</v>
          </cell>
          <cell r="X22">
            <v>0.47058823529411764</v>
          </cell>
          <cell r="Y22">
            <v>0.62</v>
          </cell>
          <cell r="Z22">
            <v>0.70588235294117652</v>
          </cell>
          <cell r="AA22" t="e">
            <v>#N/A</v>
          </cell>
          <cell r="AB22">
            <v>0.89795918367346939</v>
          </cell>
          <cell r="AC22">
            <v>0.78</v>
          </cell>
          <cell r="AD22">
            <v>0.90196078431372551</v>
          </cell>
          <cell r="AE22">
            <v>0.9</v>
          </cell>
          <cell r="AF22">
            <v>0.90196078431372551</v>
          </cell>
        </row>
        <row r="23">
          <cell r="A23" t="str">
            <v>Optometría</v>
          </cell>
          <cell r="B23" t="str">
            <v>CARRERA</v>
          </cell>
          <cell r="C23" t="str">
            <v>AGO-DIC 07</v>
          </cell>
          <cell r="D23" t="str">
            <v>AGO-DIC 08</v>
          </cell>
          <cell r="E23" t="str">
            <v>AGO-DIC 09</v>
          </cell>
          <cell r="F23" t="str">
            <v>AGO-DIC 10</v>
          </cell>
          <cell r="G23" t="str">
            <v>AGO-DIC 11</v>
          </cell>
          <cell r="H23" t="str">
            <v>AGO-DIC 12</v>
          </cell>
          <cell r="I23">
            <v>0.61224489795918369</v>
          </cell>
          <cell r="J23">
            <v>0.76595744680851063</v>
          </cell>
          <cell r="K23">
            <v>0.64</v>
          </cell>
          <cell r="L23">
            <v>0.59183673469387754</v>
          </cell>
          <cell r="M23">
            <v>0.60416666666666663</v>
          </cell>
          <cell r="N23">
            <v>0.79591836734693877</v>
          </cell>
          <cell r="O23">
            <v>0.61224489795918369</v>
          </cell>
          <cell r="P23">
            <v>0.63829787234042556</v>
          </cell>
          <cell r="Q23">
            <v>0.56000000000000005</v>
          </cell>
          <cell r="R23">
            <v>0.46938775510204084</v>
          </cell>
          <cell r="S23">
            <v>0.25</v>
          </cell>
          <cell r="T23">
            <v>0.69387755102040816</v>
          </cell>
          <cell r="U23">
            <v>0.48979591836734693</v>
          </cell>
          <cell r="V23">
            <v>0.44680851063829785</v>
          </cell>
          <cell r="W23">
            <v>0.5</v>
          </cell>
          <cell r="X23">
            <v>0.26530612244897961</v>
          </cell>
          <cell r="Y23">
            <v>0.1875</v>
          </cell>
          <cell r="Z23">
            <v>0.59183673469387754</v>
          </cell>
          <cell r="AA23">
            <v>0.87755102040816324</v>
          </cell>
          <cell r="AB23">
            <v>0.76595744680851063</v>
          </cell>
          <cell r="AC23">
            <v>0.68</v>
          </cell>
          <cell r="AD23">
            <v>0.65306122448979587</v>
          </cell>
          <cell r="AE23">
            <v>0.625</v>
          </cell>
          <cell r="AF23">
            <v>0.83673469387755106</v>
          </cell>
        </row>
        <row r="24">
          <cell r="A24" t="str">
            <v>Salud Pública</v>
          </cell>
          <cell r="B24" t="str">
            <v>CARRERA</v>
          </cell>
          <cell r="C24" t="e">
            <v>#N/A</v>
          </cell>
          <cell r="D24" t="e">
            <v>#N/A</v>
          </cell>
          <cell r="E24" t="e">
            <v>#N/A</v>
          </cell>
          <cell r="F24" t="str">
            <v>ENE-JUN 09</v>
          </cell>
          <cell r="G24" t="str">
            <v>ENE-JUN 11</v>
          </cell>
          <cell r="H24" t="str">
            <v>ENE-JUN 12</v>
          </cell>
          <cell r="I24" t="e">
            <v>#N/A</v>
          </cell>
          <cell r="J24" t="e">
            <v>#N/A</v>
          </cell>
          <cell r="K24" t="e">
            <v>#N/A</v>
          </cell>
          <cell r="L24">
            <v>0.61363636363636365</v>
          </cell>
          <cell r="M24">
            <v>0.66666666666666663</v>
          </cell>
          <cell r="N24">
            <v>0.66666666666666663</v>
          </cell>
          <cell r="O24" t="e">
            <v>#N/A</v>
          </cell>
          <cell r="P24" t="e">
            <v>#N/A</v>
          </cell>
          <cell r="Q24" t="e">
            <v>#N/A</v>
          </cell>
          <cell r="R24">
            <v>0.61363636363636365</v>
          </cell>
          <cell r="S24">
            <v>0.4358974358974359</v>
          </cell>
          <cell r="T24">
            <v>0.54545454545454541</v>
          </cell>
          <cell r="U24" t="e">
            <v>#N/A</v>
          </cell>
          <cell r="V24" t="e">
            <v>#N/A</v>
          </cell>
          <cell r="W24" t="e">
            <v>#N/A</v>
          </cell>
          <cell r="X24">
            <v>0.11363636363636363</v>
          </cell>
          <cell r="Y24">
            <v>0.30769230769230771</v>
          </cell>
          <cell r="Z24">
            <v>0.36363636363636365</v>
          </cell>
          <cell r="AA24" t="e">
            <v>#N/A</v>
          </cell>
          <cell r="AB24" t="e">
            <v>#N/A</v>
          </cell>
          <cell r="AC24" t="e">
            <v>#N/A</v>
          </cell>
          <cell r="AD24">
            <v>0.61363636363636365</v>
          </cell>
          <cell r="AE24">
            <v>0.66666666666666663</v>
          </cell>
          <cell r="AF24">
            <v>0.69696969696969702</v>
          </cell>
        </row>
        <row r="25">
          <cell r="A25" t="str">
            <v>Terapia Física</v>
          </cell>
          <cell r="B25" t="str">
            <v>CARRERA</v>
          </cell>
          <cell r="C25" t="e">
            <v>#N/A</v>
          </cell>
          <cell r="D25" t="e">
            <v>#N/A</v>
          </cell>
          <cell r="E25" t="str">
            <v>AGO-DIC 09</v>
          </cell>
          <cell r="F25" t="str">
            <v>AGO-DIC 10</v>
          </cell>
          <cell r="G25" t="str">
            <v>AGO-DIC 11</v>
          </cell>
          <cell r="H25" t="str">
            <v>AGO-DIC 12</v>
          </cell>
          <cell r="I25" t="e">
            <v>#N/A</v>
          </cell>
          <cell r="J25" t="e">
            <v>#N/A</v>
          </cell>
          <cell r="K25">
            <v>0.82352941176470584</v>
          </cell>
          <cell r="L25">
            <v>0.88</v>
          </cell>
          <cell r="M25">
            <v>0.8571428571428571</v>
          </cell>
          <cell r="N25">
            <v>0.87179487179487181</v>
          </cell>
          <cell r="O25" t="e">
            <v>#N/A</v>
          </cell>
          <cell r="P25" t="e">
            <v>#N/A</v>
          </cell>
          <cell r="Q25">
            <v>0.76470588235294112</v>
          </cell>
          <cell r="R25">
            <v>0.78</v>
          </cell>
          <cell r="S25">
            <v>0.7142857142857143</v>
          </cell>
          <cell r="T25">
            <v>0.84615384615384615</v>
          </cell>
          <cell r="U25" t="e">
            <v>#N/A</v>
          </cell>
          <cell r="V25" t="e">
            <v>#N/A</v>
          </cell>
          <cell r="W25">
            <v>0.60784313725490191</v>
          </cell>
          <cell r="X25">
            <v>0.76</v>
          </cell>
          <cell r="Y25">
            <v>0.67346938775510201</v>
          </cell>
          <cell r="Z25">
            <v>0.82051282051282048</v>
          </cell>
          <cell r="AA25" t="e">
            <v>#N/A</v>
          </cell>
          <cell r="AB25" t="e">
            <v>#N/A</v>
          </cell>
          <cell r="AC25">
            <v>0.82352941176470584</v>
          </cell>
          <cell r="AD25">
            <v>0.88</v>
          </cell>
          <cell r="AE25">
            <v>0.8571428571428571</v>
          </cell>
          <cell r="AF25">
            <v>0.89743589743589747</v>
          </cell>
        </row>
        <row r="26">
          <cell r="A26" t="str">
            <v>C.C. DISEÑO Y DE LA CONSTRUCCION</v>
          </cell>
          <cell r="B26" t="str">
            <v>CENTRO</v>
          </cell>
          <cell r="C26" t="str">
            <v>ENE-JUN 11</v>
          </cell>
          <cell r="D26" t="str">
            <v>AGO-DIC 11</v>
          </cell>
          <cell r="E26" t="str">
            <v>ENE-JUN 12</v>
          </cell>
          <cell r="F26" t="str">
            <v>AGO-DIC 12</v>
          </cell>
          <cell r="G26" t="str">
            <v>ENE-JUN 13</v>
          </cell>
          <cell r="H26" t="str">
            <v>AGO-DIC 13</v>
          </cell>
          <cell r="I26">
            <v>0.64615384615384619</v>
          </cell>
          <cell r="J26">
            <v>0.67659574468085104</v>
          </cell>
          <cell r="K26">
            <v>0.70558375634517767</v>
          </cell>
          <cell r="L26">
            <v>0.69198312236286919</v>
          </cell>
          <cell r="M26">
            <v>0.70792079207920788</v>
          </cell>
          <cell r="N26">
            <v>0.52707581227436828</v>
          </cell>
          <cell r="O26">
            <v>0.45128205128205129</v>
          </cell>
          <cell r="P26">
            <v>0.4</v>
          </cell>
          <cell r="Q26">
            <v>0.4720812182741117</v>
          </cell>
          <cell r="R26">
            <v>0.41350210970464135</v>
          </cell>
          <cell r="S26">
            <v>0.5544554455445545</v>
          </cell>
          <cell r="T26">
            <v>0.3971119133574007</v>
          </cell>
          <cell r="U26">
            <v>0.27179487179487177</v>
          </cell>
          <cell r="V26">
            <v>0.25531914893617019</v>
          </cell>
          <cell r="W26">
            <v>0.32487309644670048</v>
          </cell>
          <cell r="X26">
            <v>0.29957805907172996</v>
          </cell>
          <cell r="Y26">
            <v>0.42079207920792078</v>
          </cell>
          <cell r="Z26">
            <v>0.32129963898916969</v>
          </cell>
          <cell r="AA26">
            <v>0.69230769230769229</v>
          </cell>
          <cell r="AB26">
            <v>0.73191489361702122</v>
          </cell>
          <cell r="AC26">
            <v>0.76142131979695427</v>
          </cell>
          <cell r="AD26">
            <v>0.76793248945147674</v>
          </cell>
          <cell r="AE26">
            <v>0.80693069306930698</v>
          </cell>
          <cell r="AF26">
            <v>0.75451263537906132</v>
          </cell>
        </row>
        <row r="27">
          <cell r="A27" t="str">
            <v>Arquitectura</v>
          </cell>
          <cell r="B27" t="str">
            <v>CARRERA</v>
          </cell>
          <cell r="C27" t="str">
            <v>ENE-JUN 11</v>
          </cell>
          <cell r="D27" t="str">
            <v>AGO-DIC 11</v>
          </cell>
          <cell r="E27" t="str">
            <v>ENE-JUN 12</v>
          </cell>
          <cell r="F27" t="str">
            <v>AGO-DIC 12</v>
          </cell>
          <cell r="G27" t="str">
            <v>ENE-JUN 13</v>
          </cell>
          <cell r="H27" t="str">
            <v>AGO-DIC 13</v>
          </cell>
          <cell r="I27">
            <v>0.74358974358974361</v>
          </cell>
          <cell r="J27">
            <v>0.72499999999999998</v>
          </cell>
          <cell r="K27">
            <v>0.75</v>
          </cell>
          <cell r="L27">
            <v>0.77500000000000002</v>
          </cell>
          <cell r="M27">
            <v>0.77500000000000002</v>
          </cell>
          <cell r="N27">
            <v>0.72499999999999998</v>
          </cell>
          <cell r="O27">
            <v>0.35897435897435898</v>
          </cell>
          <cell r="P27">
            <v>0.3</v>
          </cell>
          <cell r="Q27">
            <v>0.45</v>
          </cell>
          <cell r="R27">
            <v>0.57499999999999996</v>
          </cell>
          <cell r="S27">
            <v>0.55000000000000004</v>
          </cell>
          <cell r="T27">
            <v>0.4</v>
          </cell>
          <cell r="U27">
            <v>0.23076923076923078</v>
          </cell>
          <cell r="V27">
            <v>0.22500000000000001</v>
          </cell>
          <cell r="W27">
            <v>0.3</v>
          </cell>
          <cell r="X27">
            <v>0.45</v>
          </cell>
          <cell r="Y27">
            <v>0.35</v>
          </cell>
          <cell r="Z27">
            <v>0.3</v>
          </cell>
          <cell r="AA27">
            <v>0.82051282051282048</v>
          </cell>
          <cell r="AB27">
            <v>0.85</v>
          </cell>
          <cell r="AC27">
            <v>0.85</v>
          </cell>
          <cell r="AD27">
            <v>0.8</v>
          </cell>
          <cell r="AE27">
            <v>0.82499999999999996</v>
          </cell>
          <cell r="AF27">
            <v>0.875</v>
          </cell>
        </row>
        <row r="28">
          <cell r="A28" t="str">
            <v>Diseño de Interiores</v>
          </cell>
          <cell r="B28" t="str">
            <v>CARRERA</v>
          </cell>
          <cell r="C28" t="str">
            <v>AGO-DIC 08</v>
          </cell>
          <cell r="D28" t="str">
            <v>AGO-DIC 09</v>
          </cell>
          <cell r="E28" t="str">
            <v>AGO-DIC 10</v>
          </cell>
          <cell r="F28" t="str">
            <v>AGO-DIC 11</v>
          </cell>
          <cell r="G28" t="str">
            <v>AGO-DIC 12</v>
          </cell>
          <cell r="H28" t="str">
            <v>AGO-DIC 13</v>
          </cell>
          <cell r="I28">
            <v>0.53846153846153844</v>
          </cell>
          <cell r="J28">
            <v>0.61538461538461542</v>
          </cell>
          <cell r="K28">
            <v>0.5</v>
          </cell>
          <cell r="L28">
            <v>0.7</v>
          </cell>
          <cell r="M28">
            <v>0.55000000000000004</v>
          </cell>
          <cell r="N28">
            <v>0.30769230769230771</v>
          </cell>
          <cell r="O28">
            <v>0.38461538461538464</v>
          </cell>
          <cell r="P28">
            <v>0.30769230769230771</v>
          </cell>
          <cell r="Q28">
            <v>0.26315789473684209</v>
          </cell>
          <cell r="R28">
            <v>0.35</v>
          </cell>
          <cell r="S28">
            <v>0.125</v>
          </cell>
          <cell r="T28">
            <v>0.30769230769230771</v>
          </cell>
          <cell r="U28">
            <v>0.23076923076923078</v>
          </cell>
          <cell r="V28">
            <v>0.23076923076923078</v>
          </cell>
          <cell r="W28">
            <v>7.8947368421052627E-2</v>
          </cell>
          <cell r="X28">
            <v>0.125</v>
          </cell>
          <cell r="Y28">
            <v>7.4999999999999997E-2</v>
          </cell>
          <cell r="Z28">
            <v>0.30769230769230771</v>
          </cell>
          <cell r="AA28">
            <v>0.61538461538461542</v>
          </cell>
          <cell r="AB28">
            <v>0.66666666666666663</v>
          </cell>
          <cell r="AC28">
            <v>0.65789473684210531</v>
          </cell>
          <cell r="AD28">
            <v>0.72499999999999998</v>
          </cell>
          <cell r="AE28">
            <v>0.625</v>
          </cell>
          <cell r="AF28">
            <v>0.66666666666666663</v>
          </cell>
        </row>
        <row r="29">
          <cell r="A29" t="str">
            <v>Diseño de Moda en Indumentaria y Textiles</v>
          </cell>
          <cell r="B29" t="str">
            <v>CARRERA</v>
          </cell>
          <cell r="C29" t="str">
            <v>ENE-JUN 11</v>
          </cell>
          <cell r="D29" t="str">
            <v>AGO-DIC 11</v>
          </cell>
          <cell r="E29" t="str">
            <v>ENE-JUN 12</v>
          </cell>
          <cell r="F29" t="str">
            <v>AGO-DIC 12</v>
          </cell>
          <cell r="G29" t="str">
            <v>ENE-JUN 13</v>
          </cell>
          <cell r="H29" t="str">
            <v>AGO-DIC 13</v>
          </cell>
          <cell r="I29">
            <v>0.70270270270270274</v>
          </cell>
          <cell r="J29">
            <v>0.7</v>
          </cell>
          <cell r="K29">
            <v>0.79487179487179482</v>
          </cell>
          <cell r="L29">
            <v>0.82051282051282048</v>
          </cell>
          <cell r="M29">
            <v>0.66666666666666663</v>
          </cell>
          <cell r="N29">
            <v>0.68292682926829273</v>
          </cell>
          <cell r="O29">
            <v>0.51351351351351349</v>
          </cell>
          <cell r="P29">
            <v>0.5</v>
          </cell>
          <cell r="Q29">
            <v>0.5641025641025641</v>
          </cell>
          <cell r="R29">
            <v>0.48717948717948717</v>
          </cell>
          <cell r="S29">
            <v>0.4358974358974359</v>
          </cell>
          <cell r="T29">
            <v>0.63414634146341464</v>
          </cell>
          <cell r="U29">
            <v>0.27027027027027029</v>
          </cell>
          <cell r="V29">
            <v>0.35</v>
          </cell>
          <cell r="W29">
            <v>0.33333333333333331</v>
          </cell>
          <cell r="X29">
            <v>0.33333333333333331</v>
          </cell>
          <cell r="Y29">
            <v>0.25641025641025639</v>
          </cell>
          <cell r="Z29">
            <v>0.41463414634146339</v>
          </cell>
          <cell r="AA29">
            <v>0.70270270270270274</v>
          </cell>
          <cell r="AB29">
            <v>0.77500000000000002</v>
          </cell>
          <cell r="AC29">
            <v>0.82051282051282048</v>
          </cell>
          <cell r="AD29">
            <v>0.92307692307692313</v>
          </cell>
          <cell r="AE29">
            <v>0.82051282051282048</v>
          </cell>
          <cell r="AF29">
            <v>0.82926829268292679</v>
          </cell>
        </row>
        <row r="30">
          <cell r="A30" t="str">
            <v>Diseño Gráfico</v>
          </cell>
          <cell r="B30" t="str">
            <v>CARRERA</v>
          </cell>
          <cell r="C30" t="str">
            <v>ENE-JUN 11</v>
          </cell>
          <cell r="D30" t="str">
            <v>AGO-DIC 11</v>
          </cell>
          <cell r="E30" t="str">
            <v>ENE-JUN 12</v>
          </cell>
          <cell r="F30" t="str">
            <v>AGO-DIC 12</v>
          </cell>
          <cell r="G30" t="str">
            <v>ENE-JUN 13</v>
          </cell>
          <cell r="H30" t="str">
            <v>AGO-DIC 13</v>
          </cell>
          <cell r="I30">
            <v>0.65</v>
          </cell>
          <cell r="J30">
            <v>0.64102564102564108</v>
          </cell>
          <cell r="K30">
            <v>0.6</v>
          </cell>
          <cell r="L30">
            <v>0.7</v>
          </cell>
          <cell r="M30">
            <v>0.55000000000000004</v>
          </cell>
          <cell r="N30">
            <v>0.7</v>
          </cell>
          <cell r="O30">
            <v>0.55000000000000004</v>
          </cell>
          <cell r="P30">
            <v>0.41025641025641024</v>
          </cell>
          <cell r="Q30">
            <v>0.45</v>
          </cell>
          <cell r="R30">
            <v>0.47499999999999998</v>
          </cell>
          <cell r="S30">
            <v>0.47499999999999998</v>
          </cell>
          <cell r="T30">
            <v>0.57499999999999996</v>
          </cell>
          <cell r="U30">
            <v>0.3</v>
          </cell>
          <cell r="V30">
            <v>0.25641025641025639</v>
          </cell>
          <cell r="W30">
            <v>0.35</v>
          </cell>
          <cell r="X30">
            <v>0.3</v>
          </cell>
          <cell r="Y30">
            <v>0.42499999999999999</v>
          </cell>
          <cell r="Z30">
            <v>0.55000000000000004</v>
          </cell>
          <cell r="AA30">
            <v>0.7</v>
          </cell>
          <cell r="AB30">
            <v>0.64102564102564108</v>
          </cell>
          <cell r="AC30">
            <v>0.625</v>
          </cell>
          <cell r="AD30">
            <v>0.75</v>
          </cell>
          <cell r="AE30">
            <v>0.75</v>
          </cell>
          <cell r="AF30">
            <v>0.8</v>
          </cell>
        </row>
        <row r="31">
          <cell r="A31" t="str">
            <v>Diseño Industrial</v>
          </cell>
          <cell r="B31" t="str">
            <v>CARRERA</v>
          </cell>
          <cell r="C31" t="str">
            <v>AGO-DIC 09</v>
          </cell>
          <cell r="D31" t="str">
            <v>AGO-DIC 10</v>
          </cell>
          <cell r="E31" t="str">
            <v>AGO-DIC 11</v>
          </cell>
          <cell r="F31" t="str">
            <v>AGO-DIC 12</v>
          </cell>
          <cell r="G31" t="str">
            <v>AGO-DIC 13</v>
          </cell>
          <cell r="H31" t="str">
            <v>AGO-DIC 13</v>
          </cell>
          <cell r="I31">
            <v>0.61538461538461542</v>
          </cell>
          <cell r="J31">
            <v>0.67500000000000004</v>
          </cell>
          <cell r="K31">
            <v>0.76923076923076927</v>
          </cell>
          <cell r="L31">
            <v>0.71794871794871795</v>
          </cell>
          <cell r="M31">
            <v>0.5</v>
          </cell>
          <cell r="N31">
            <v>0.28947368421052633</v>
          </cell>
          <cell r="O31">
            <v>0.23076923076923078</v>
          </cell>
          <cell r="P31">
            <v>0.47499999999999998</v>
          </cell>
          <cell r="Q31">
            <v>0.51282051282051277</v>
          </cell>
          <cell r="R31">
            <v>0.35897435897435898</v>
          </cell>
          <cell r="S31">
            <v>0.35</v>
          </cell>
          <cell r="T31">
            <v>0.15789473684210525</v>
          </cell>
          <cell r="U31">
            <v>0.15384615384615385</v>
          </cell>
          <cell r="V31">
            <v>0.22500000000000001</v>
          </cell>
          <cell r="W31">
            <v>0.41025641025641024</v>
          </cell>
          <cell r="X31">
            <v>0.23076923076923078</v>
          </cell>
          <cell r="Y31">
            <v>0.25</v>
          </cell>
          <cell r="Z31">
            <v>7.8947368421052627E-2</v>
          </cell>
          <cell r="AA31">
            <v>0.61538461538461542</v>
          </cell>
          <cell r="AB31">
            <v>0.67500000000000004</v>
          </cell>
          <cell r="AC31">
            <v>0.82051282051282048</v>
          </cell>
          <cell r="AD31">
            <v>0.79487179487179482</v>
          </cell>
          <cell r="AE31">
            <v>0.625</v>
          </cell>
          <cell r="AF31">
            <v>0.57894736842105265</v>
          </cell>
        </row>
        <row r="32">
          <cell r="A32" t="str">
            <v>Ingeniería Civil</v>
          </cell>
          <cell r="B32" t="str">
            <v>CARRERA</v>
          </cell>
          <cell r="C32" t="str">
            <v>ENE-JUN 11</v>
          </cell>
          <cell r="D32" t="str">
            <v>AGO-DIC 11</v>
          </cell>
          <cell r="E32" t="str">
            <v>ENE-JUN 12</v>
          </cell>
          <cell r="F32" t="str">
            <v>AGO-DIC 12</v>
          </cell>
          <cell r="G32" t="str">
            <v>ENE-JUN 13</v>
          </cell>
          <cell r="H32" t="str">
            <v>AGO-DIC 13</v>
          </cell>
          <cell r="I32">
            <v>0.65</v>
          </cell>
          <cell r="J32">
            <v>0.51351351351351349</v>
          </cell>
          <cell r="K32">
            <v>0.73170731707317072</v>
          </cell>
          <cell r="L32">
            <v>0.58974358974358976</v>
          </cell>
          <cell r="M32">
            <v>0.92500000000000004</v>
          </cell>
          <cell r="N32">
            <v>0.46153846153846156</v>
          </cell>
          <cell r="O32">
            <v>0.45</v>
          </cell>
          <cell r="P32">
            <v>0.32432432432432434</v>
          </cell>
          <cell r="Q32">
            <v>0.31707317073170732</v>
          </cell>
          <cell r="R32">
            <v>0.46153846153846156</v>
          </cell>
          <cell r="S32">
            <v>0.72499999999999998</v>
          </cell>
          <cell r="T32">
            <v>0.33333333333333331</v>
          </cell>
          <cell r="U32">
            <v>0.375</v>
          </cell>
          <cell r="V32">
            <v>0.16216216216216217</v>
          </cell>
          <cell r="W32">
            <v>0.29268292682926828</v>
          </cell>
          <cell r="X32">
            <v>0.41025641025641024</v>
          </cell>
          <cell r="Y32">
            <v>0.67500000000000004</v>
          </cell>
          <cell r="Z32">
            <v>0.33333333333333331</v>
          </cell>
          <cell r="AA32">
            <v>0.7</v>
          </cell>
          <cell r="AB32">
            <v>0.56756756756756754</v>
          </cell>
          <cell r="AC32">
            <v>0.78048780487804881</v>
          </cell>
          <cell r="AD32">
            <v>0.71794871794871795</v>
          </cell>
          <cell r="AE32">
            <v>0.95</v>
          </cell>
          <cell r="AF32">
            <v>0.89743589743589747</v>
          </cell>
        </row>
        <row r="33">
          <cell r="A33" t="str">
            <v>Urbanismo</v>
          </cell>
          <cell r="B33" t="str">
            <v>CARRERA</v>
          </cell>
          <cell r="C33" t="e">
            <v>#N/A</v>
          </cell>
          <cell r="D33" t="str">
            <v>ENE-JUN 09</v>
          </cell>
          <cell r="E33" t="str">
            <v>ENE-JUN 10</v>
          </cell>
          <cell r="F33" t="str">
            <v>ENE-JUN 11</v>
          </cell>
          <cell r="G33" t="str">
            <v>ENE-JUN 12</v>
          </cell>
          <cell r="H33" t="str">
            <v>ENE-JUN 13</v>
          </cell>
          <cell r="I33" t="e">
            <v>#N/A</v>
          </cell>
          <cell r="J33">
            <v>0.5</v>
          </cell>
          <cell r="K33">
            <v>0.48648648648648651</v>
          </cell>
          <cell r="L33">
            <v>0.48717948717948717</v>
          </cell>
          <cell r="M33">
            <v>0.64864864864864868</v>
          </cell>
          <cell r="N33">
            <v>0.62790697674418605</v>
          </cell>
          <cell r="O33" t="e">
            <v>#N/A</v>
          </cell>
          <cell r="P33">
            <v>0.34210526315789475</v>
          </cell>
          <cell r="Q33">
            <v>0.27027027027027029</v>
          </cell>
          <cell r="R33">
            <v>0.38461538461538464</v>
          </cell>
          <cell r="S33">
            <v>0.59459459459459463</v>
          </cell>
          <cell r="T33">
            <v>0.58139534883720934</v>
          </cell>
          <cell r="U33" t="e">
            <v>#N/A</v>
          </cell>
          <cell r="V33">
            <v>0.15789473684210525</v>
          </cell>
          <cell r="W33">
            <v>0.13513513513513514</v>
          </cell>
          <cell r="X33">
            <v>0.17948717948717949</v>
          </cell>
          <cell r="Y33">
            <v>0.35135135135135137</v>
          </cell>
          <cell r="Z33">
            <v>0.39534883720930231</v>
          </cell>
          <cell r="AA33" t="e">
            <v>#N/A</v>
          </cell>
          <cell r="AB33">
            <v>0.55263157894736847</v>
          </cell>
          <cell r="AC33">
            <v>0.51351351351351349</v>
          </cell>
          <cell r="AD33">
            <v>0.53846153846153844</v>
          </cell>
          <cell r="AE33">
            <v>0.72972972972972971</v>
          </cell>
          <cell r="AF33">
            <v>0.69767441860465118</v>
          </cell>
        </row>
        <row r="34">
          <cell r="A34" t="str">
            <v>C.C. ECONOMICAS ADMINISTRATIVAS</v>
          </cell>
          <cell r="B34" t="str">
            <v>CENTRO</v>
          </cell>
          <cell r="C34" t="str">
            <v>ENE-JUN 11</v>
          </cell>
          <cell r="D34" t="str">
            <v>AGO-DIC 11</v>
          </cell>
          <cell r="E34" t="str">
            <v>ENE-JUN 12</v>
          </cell>
          <cell r="F34" t="str">
            <v>AGO-DIC 12</v>
          </cell>
          <cell r="G34" t="str">
            <v>ENE-JUN 13</v>
          </cell>
          <cell r="H34" t="str">
            <v>AGO-DIC 13</v>
          </cell>
          <cell r="I34">
            <v>0.81045751633986929</v>
          </cell>
          <cell r="J34">
            <v>0.68038740920096852</v>
          </cell>
          <cell r="K34">
            <v>0.79045092838196285</v>
          </cell>
          <cell r="L34">
            <v>0.69077306733167088</v>
          </cell>
          <cell r="M34">
            <v>0.72020725388601037</v>
          </cell>
          <cell r="N34">
            <v>0.62841530054644812</v>
          </cell>
          <cell r="O34">
            <v>0.64052287581699341</v>
          </cell>
          <cell r="P34">
            <v>0.5423728813559322</v>
          </cell>
          <cell r="Q34">
            <v>0.67108753315649872</v>
          </cell>
          <cell r="R34">
            <v>0.56109725685785539</v>
          </cell>
          <cell r="S34">
            <v>0.60880829015544047</v>
          </cell>
          <cell r="T34">
            <v>0.52732240437158473</v>
          </cell>
          <cell r="U34">
            <v>0.37037037037037035</v>
          </cell>
          <cell r="V34">
            <v>0.21549636803874092</v>
          </cell>
          <cell r="W34">
            <v>0.44562334217506633</v>
          </cell>
          <cell r="X34">
            <v>0.35162094763092272</v>
          </cell>
          <cell r="Y34">
            <v>0.40932642487046633</v>
          </cell>
          <cell r="Z34">
            <v>0.30327868852459017</v>
          </cell>
          <cell r="AA34">
            <v>0.83877995642701531</v>
          </cell>
          <cell r="AB34">
            <v>0.75786924939467315</v>
          </cell>
          <cell r="AC34">
            <v>0.83289124668435011</v>
          </cell>
          <cell r="AD34">
            <v>0.79052369077306728</v>
          </cell>
          <cell r="AE34">
            <v>0.82124352331606221</v>
          </cell>
          <cell r="AF34">
            <v>0.80327868852459017</v>
          </cell>
        </row>
        <row r="35">
          <cell r="A35" t="str">
            <v>Administración de Empresas</v>
          </cell>
          <cell r="B35" t="str">
            <v>CARRERA</v>
          </cell>
          <cell r="C35" t="str">
            <v>ENE-JUN 11</v>
          </cell>
          <cell r="D35" t="str">
            <v>AGO-DIC 11</v>
          </cell>
          <cell r="E35" t="str">
            <v>ENE-JUN 12</v>
          </cell>
          <cell r="F35" t="str">
            <v>AGO-DIC 12</v>
          </cell>
          <cell r="G35" t="str">
            <v>ENE-JUN 13</v>
          </cell>
          <cell r="H35" t="str">
            <v>AGO-DIC 13</v>
          </cell>
          <cell r="I35">
            <v>0.75510204081632648</v>
          </cell>
          <cell r="J35">
            <v>0.76249999999999996</v>
          </cell>
          <cell r="K35">
            <v>0.625</v>
          </cell>
          <cell r="L35">
            <v>0.72448979591836737</v>
          </cell>
          <cell r="M35">
            <v>0.61702127659574468</v>
          </cell>
          <cell r="N35">
            <v>0.78</v>
          </cell>
          <cell r="O35">
            <v>0.63265306122448983</v>
          </cell>
          <cell r="P35">
            <v>0.625</v>
          </cell>
          <cell r="Q35">
            <v>0.57499999999999996</v>
          </cell>
          <cell r="R35">
            <v>0.6428571428571429</v>
          </cell>
          <cell r="S35">
            <v>0.46808510638297873</v>
          </cell>
          <cell r="T35">
            <v>0.71</v>
          </cell>
          <cell r="U35">
            <v>0.32653061224489793</v>
          </cell>
          <cell r="V35">
            <v>0.41249999999999998</v>
          </cell>
          <cell r="W35">
            <v>0.32500000000000001</v>
          </cell>
          <cell r="X35">
            <v>0.55102040816326525</v>
          </cell>
          <cell r="Y35">
            <v>0.23404255319148937</v>
          </cell>
          <cell r="Z35">
            <v>0.6</v>
          </cell>
          <cell r="AA35">
            <v>0.79591836734693877</v>
          </cell>
          <cell r="AB35">
            <v>0.78749999999999998</v>
          </cell>
          <cell r="AC35">
            <v>0.65</v>
          </cell>
          <cell r="AD35">
            <v>0.77551020408163263</v>
          </cell>
          <cell r="AE35">
            <v>0.74468085106382975</v>
          </cell>
          <cell r="AF35">
            <v>0.86</v>
          </cell>
        </row>
        <row r="36">
          <cell r="A36" t="str">
            <v>Administración de producción y servicios</v>
          </cell>
          <cell r="B36" t="str">
            <v>CARRERA</v>
          </cell>
          <cell r="C36" t="e">
            <v>#N/A</v>
          </cell>
          <cell r="D36" t="e">
            <v>#N/A</v>
          </cell>
          <cell r="E36" t="e">
            <v>#N/A</v>
          </cell>
          <cell r="F36" t="e">
            <v>#N/A</v>
          </cell>
          <cell r="G36" t="str">
            <v>AGO-DIC 12</v>
          </cell>
          <cell r="H36" t="str">
            <v>AGO-DIC 13</v>
          </cell>
          <cell r="I36" t="e">
            <v>#N/A</v>
          </cell>
          <cell r="J36" t="e">
            <v>#N/A</v>
          </cell>
          <cell r="K36" t="e">
            <v>#N/A</v>
          </cell>
          <cell r="L36" t="e">
            <v>#N/A</v>
          </cell>
          <cell r="M36">
            <v>0.73684210526315785</v>
          </cell>
          <cell r="N36">
            <v>0.70833333333333337</v>
          </cell>
          <cell r="O36" t="e">
            <v>#N/A</v>
          </cell>
          <cell r="P36" t="e">
            <v>#N/A</v>
          </cell>
          <cell r="Q36" t="e">
            <v>#N/A</v>
          </cell>
          <cell r="R36" t="e">
            <v>#N/A</v>
          </cell>
          <cell r="S36">
            <v>0.63157894736842102</v>
          </cell>
          <cell r="T36">
            <v>0.70833333333333337</v>
          </cell>
          <cell r="U36" t="e">
            <v>#N/A</v>
          </cell>
          <cell r="V36" t="e">
            <v>#N/A</v>
          </cell>
          <cell r="W36" t="e">
            <v>#N/A</v>
          </cell>
          <cell r="X36" t="e">
            <v>#N/A</v>
          </cell>
          <cell r="Y36">
            <v>0.21052631578947367</v>
          </cell>
          <cell r="Z36">
            <v>0.54166666666666663</v>
          </cell>
          <cell r="AA36" t="e">
            <v>#N/A</v>
          </cell>
          <cell r="AB36" t="e">
            <v>#N/A</v>
          </cell>
          <cell r="AC36" t="e">
            <v>#N/A</v>
          </cell>
          <cell r="AD36" t="e">
            <v>#N/A</v>
          </cell>
          <cell r="AE36">
            <v>0.81578947368421051</v>
          </cell>
          <cell r="AF36">
            <v>0.83333333333333337</v>
          </cell>
        </row>
        <row r="37">
          <cell r="A37" t="str">
            <v>Administración Financiera</v>
          </cell>
          <cell r="B37" t="str">
            <v>CARRERA</v>
          </cell>
          <cell r="C37" t="str">
            <v>ENE-JUN 08</v>
          </cell>
          <cell r="D37" t="str">
            <v>ENE-JUN09</v>
          </cell>
          <cell r="E37" t="str">
            <v>ENE-JUN 10</v>
          </cell>
          <cell r="F37" t="str">
            <v>ENE-JUN 11</v>
          </cell>
          <cell r="G37" t="str">
            <v>ENE-JUN 12</v>
          </cell>
          <cell r="H37" t="str">
            <v>ENE-JUN 13</v>
          </cell>
          <cell r="I37">
            <v>0.85416666666666663</v>
          </cell>
          <cell r="J37">
            <v>0.8</v>
          </cell>
          <cell r="K37">
            <v>0.9</v>
          </cell>
          <cell r="L37">
            <v>0.80392156862745101</v>
          </cell>
          <cell r="M37">
            <v>0.85416666666666663</v>
          </cell>
          <cell r="N37">
            <v>0.77551020408163263</v>
          </cell>
          <cell r="O37">
            <v>0.83333333333333337</v>
          </cell>
          <cell r="P37">
            <v>0.64</v>
          </cell>
          <cell r="Q37">
            <v>0.66</v>
          </cell>
          <cell r="R37">
            <v>0.62745098039215685</v>
          </cell>
          <cell r="S37">
            <v>0.77083333333333337</v>
          </cell>
          <cell r="T37">
            <v>0.69387755102040816</v>
          </cell>
          <cell r="U37">
            <v>0.54166666666666663</v>
          </cell>
          <cell r="V37">
            <v>0.36</v>
          </cell>
          <cell r="W37">
            <v>0.44</v>
          </cell>
          <cell r="X37">
            <v>0.52941176470588236</v>
          </cell>
          <cell r="Y37">
            <v>0.54166666666666663</v>
          </cell>
          <cell r="Z37">
            <v>0.48979591836734693</v>
          </cell>
          <cell r="AA37">
            <v>0.85416666666666663</v>
          </cell>
          <cell r="AB37">
            <v>0.82</v>
          </cell>
          <cell r="AC37">
            <v>0.92</v>
          </cell>
          <cell r="AD37">
            <v>0.80392156862745101</v>
          </cell>
          <cell r="AE37">
            <v>0.875</v>
          </cell>
          <cell r="AF37">
            <v>0.87755102040816324</v>
          </cell>
        </row>
        <row r="38">
          <cell r="A38" t="str">
            <v>Contador Público</v>
          </cell>
          <cell r="B38" t="str">
            <v>CARRERA</v>
          </cell>
          <cell r="C38" t="str">
            <v>ENE-JUN 11</v>
          </cell>
          <cell r="D38" t="str">
            <v>AGO-DIC 11</v>
          </cell>
          <cell r="E38" t="str">
            <v>ENE-JUN 12</v>
          </cell>
          <cell r="F38" t="str">
            <v>AGO-DIC 12</v>
          </cell>
          <cell r="G38" t="str">
            <v>ENE-JUN 13</v>
          </cell>
          <cell r="H38" t="str">
            <v>AGO-DIC 13</v>
          </cell>
          <cell r="I38">
            <v>0.8902439024390244</v>
          </cell>
          <cell r="J38">
            <v>0.79012345679012341</v>
          </cell>
          <cell r="K38">
            <v>0.9</v>
          </cell>
          <cell r="L38">
            <v>0.80219780219780223</v>
          </cell>
          <cell r="M38">
            <v>0.83333333333333337</v>
          </cell>
          <cell r="N38">
            <v>0.70114942528735635</v>
          </cell>
          <cell r="O38">
            <v>0.68292682926829273</v>
          </cell>
          <cell r="P38">
            <v>0.67901234567901236</v>
          </cell>
          <cell r="Q38">
            <v>0.75555555555555554</v>
          </cell>
          <cell r="R38">
            <v>0.64835164835164838</v>
          </cell>
          <cell r="S38">
            <v>0.76666666666666672</v>
          </cell>
          <cell r="T38">
            <v>0.56321839080459768</v>
          </cell>
          <cell r="U38">
            <v>0.28048780487804881</v>
          </cell>
          <cell r="V38">
            <v>0.20987654320987653</v>
          </cell>
          <cell r="W38">
            <v>0.6</v>
          </cell>
          <cell r="X38">
            <v>0.46153846153846156</v>
          </cell>
          <cell r="Y38">
            <v>0.67777777777777781</v>
          </cell>
          <cell r="Z38">
            <v>0.27586206896551724</v>
          </cell>
          <cell r="AA38">
            <v>0.91463414634146345</v>
          </cell>
          <cell r="AB38">
            <v>0.81481481481481477</v>
          </cell>
          <cell r="AC38">
            <v>0.94444444444444442</v>
          </cell>
          <cell r="AD38">
            <v>0.86813186813186816</v>
          </cell>
          <cell r="AE38">
            <v>0.91111111111111109</v>
          </cell>
          <cell r="AF38">
            <v>0.87356321839080464</v>
          </cell>
        </row>
        <row r="39">
          <cell r="A39" t="str">
            <v>Economía</v>
          </cell>
          <cell r="B39" t="str">
            <v>CARRERA</v>
          </cell>
          <cell r="C39" t="str">
            <v>ENE-JUN 09</v>
          </cell>
          <cell r="D39" t="str">
            <v>ENE-JUN 10</v>
          </cell>
          <cell r="E39" t="str">
            <v>AGO-DIC 10</v>
          </cell>
          <cell r="F39" t="str">
            <v>AGO-DIC 11</v>
          </cell>
          <cell r="G39" t="str">
            <v>AGO-DIC 12</v>
          </cell>
          <cell r="H39" t="str">
            <v>AGO-DIC 13</v>
          </cell>
          <cell r="I39">
            <v>0.46808510638297873</v>
          </cell>
          <cell r="J39">
            <v>0.33333333333333331</v>
          </cell>
          <cell r="K39">
            <v>0.38636363636363635</v>
          </cell>
          <cell r="L39">
            <v>0.31578947368421051</v>
          </cell>
          <cell r="M39">
            <v>0.41666666666666669</v>
          </cell>
          <cell r="N39">
            <v>0.23076923076923078</v>
          </cell>
          <cell r="O39">
            <v>0.31914893617021278</v>
          </cell>
          <cell r="P39">
            <v>0.20833333333333334</v>
          </cell>
          <cell r="Q39">
            <v>0.25</v>
          </cell>
          <cell r="R39">
            <v>0.18421052631578946</v>
          </cell>
          <cell r="S39">
            <v>0.375</v>
          </cell>
          <cell r="T39">
            <v>0.23076923076923078</v>
          </cell>
          <cell r="U39">
            <v>0.25531914893617019</v>
          </cell>
          <cell r="V39">
            <v>0.14583333333333334</v>
          </cell>
          <cell r="W39">
            <v>9.0909090909090912E-2</v>
          </cell>
          <cell r="X39">
            <v>2.6315789473684209E-2</v>
          </cell>
          <cell r="Y39">
            <v>0.20833333333333334</v>
          </cell>
          <cell r="Z39">
            <v>0.15384615384615385</v>
          </cell>
          <cell r="AA39">
            <v>0.57446808510638303</v>
          </cell>
          <cell r="AB39">
            <v>0.33333333333333331</v>
          </cell>
          <cell r="AC39">
            <v>0.40909090909090912</v>
          </cell>
          <cell r="AD39">
            <v>0.57894736842105265</v>
          </cell>
          <cell r="AE39">
            <v>0.5</v>
          </cell>
          <cell r="AF39">
            <v>0.38461538461538464</v>
          </cell>
        </row>
        <row r="40">
          <cell r="A40" t="str">
            <v>Gestión Turística</v>
          </cell>
          <cell r="B40" t="str">
            <v>CARRERA</v>
          </cell>
          <cell r="C40" t="str">
            <v>ENE-JUN 11</v>
          </cell>
          <cell r="D40" t="str">
            <v>AGO-DIC 11</v>
          </cell>
          <cell r="E40" t="str">
            <v>ENE-JUN 12</v>
          </cell>
          <cell r="F40" t="str">
            <v>AGO-DIC 12</v>
          </cell>
          <cell r="G40" t="str">
            <v>ENE-JUN 13</v>
          </cell>
          <cell r="H40" t="str">
            <v>AGO-DIC 13</v>
          </cell>
          <cell r="I40">
            <v>0.73170731707317072</v>
          </cell>
          <cell r="J40">
            <v>0.61538461538461542</v>
          </cell>
          <cell r="K40">
            <v>0.78</v>
          </cell>
          <cell r="L40">
            <v>0.54</v>
          </cell>
          <cell r="M40">
            <v>0.67346938775510201</v>
          </cell>
          <cell r="N40">
            <v>0.41666666666666669</v>
          </cell>
          <cell r="O40">
            <v>0.48780487804878048</v>
          </cell>
          <cell r="P40">
            <v>0.38461538461538464</v>
          </cell>
          <cell r="Q40">
            <v>0.66</v>
          </cell>
          <cell r="R40">
            <v>0.38</v>
          </cell>
          <cell r="S40">
            <v>0.53061224489795922</v>
          </cell>
          <cell r="T40">
            <v>0.29166666666666669</v>
          </cell>
          <cell r="U40">
            <v>0.31707317073170732</v>
          </cell>
          <cell r="V40">
            <v>7.6923076923076927E-2</v>
          </cell>
          <cell r="W40">
            <v>0.34</v>
          </cell>
          <cell r="X40">
            <v>0.04</v>
          </cell>
          <cell r="Y40">
            <v>0.16326530612244897</v>
          </cell>
          <cell r="Z40">
            <v>2.0833333333333332E-2</v>
          </cell>
          <cell r="AA40">
            <v>0.80487804878048785</v>
          </cell>
          <cell r="AB40">
            <v>0.76923076923076927</v>
          </cell>
          <cell r="AC40">
            <v>0.84</v>
          </cell>
          <cell r="AD40">
            <v>0.72</v>
          </cell>
          <cell r="AE40">
            <v>0.81632653061224492</v>
          </cell>
          <cell r="AF40">
            <v>0.72916666666666663</v>
          </cell>
        </row>
        <row r="41">
          <cell r="A41" t="str">
            <v>Mercadotecnia</v>
          </cell>
          <cell r="B41" t="str">
            <v>CARRERA</v>
          </cell>
          <cell r="C41" t="str">
            <v>ENE-JUN 11</v>
          </cell>
          <cell r="D41" t="str">
            <v>AGO-DIC 11</v>
          </cell>
          <cell r="E41" t="str">
            <v>ENE-JUN 12</v>
          </cell>
          <cell r="F41" t="str">
            <v>AGO-DIC 12</v>
          </cell>
          <cell r="G41" t="str">
            <v>ENE-JUN 13</v>
          </cell>
          <cell r="H41" t="str">
            <v>AGO-DIC 13</v>
          </cell>
          <cell r="I41">
            <v>0.74757281553398058</v>
          </cell>
          <cell r="J41">
            <v>0.68</v>
          </cell>
          <cell r="K41">
            <v>0.71</v>
          </cell>
          <cell r="L41">
            <v>0.69387755102040816</v>
          </cell>
          <cell r="M41">
            <v>0.59</v>
          </cell>
          <cell r="N41">
            <v>0.46341463414634149</v>
          </cell>
          <cell r="O41">
            <v>0.5436893203883495</v>
          </cell>
          <cell r="P41">
            <v>0.5</v>
          </cell>
          <cell r="Q41">
            <v>0.57999999999999996</v>
          </cell>
          <cell r="R41">
            <v>0.46938775510204084</v>
          </cell>
          <cell r="S41">
            <v>0.49</v>
          </cell>
          <cell r="T41">
            <v>0.41463414634146339</v>
          </cell>
          <cell r="U41">
            <v>0.33980582524271846</v>
          </cell>
          <cell r="V41">
            <v>0.1</v>
          </cell>
          <cell r="W41">
            <v>0.38</v>
          </cell>
          <cell r="X41">
            <v>0.2857142857142857</v>
          </cell>
          <cell r="Y41">
            <v>0.36</v>
          </cell>
          <cell r="Z41">
            <v>0.14634146341463414</v>
          </cell>
          <cell r="AA41">
            <v>0.76699029126213591</v>
          </cell>
          <cell r="AB41">
            <v>0.84</v>
          </cell>
          <cell r="AC41">
            <v>0.77</v>
          </cell>
          <cell r="AD41">
            <v>0.81632653061224492</v>
          </cell>
          <cell r="AE41">
            <v>0.68</v>
          </cell>
          <cell r="AF41">
            <v>0.75609756097560976</v>
          </cell>
        </row>
        <row r="42">
          <cell r="A42" t="str">
            <v>Relaciones Industriales</v>
          </cell>
          <cell r="B42" t="str">
            <v>CARRERA</v>
          </cell>
          <cell r="C42" t="str">
            <v>ENE-JUN 11</v>
          </cell>
          <cell r="D42" t="str">
            <v>AGO-DIC 11</v>
          </cell>
          <cell r="E42" t="str">
            <v>ENE-JUN 12</v>
          </cell>
          <cell r="F42" t="str">
            <v>AGO-DIC 12</v>
          </cell>
          <cell r="G42" t="str">
            <v>ENE-JUN 13</v>
          </cell>
          <cell r="H42" t="str">
            <v>AGO-DIC 13</v>
          </cell>
          <cell r="I42">
            <v>0.87804878048780488</v>
          </cell>
          <cell r="J42">
            <v>0.77500000000000002</v>
          </cell>
          <cell r="K42">
            <v>0.83673469387755106</v>
          </cell>
          <cell r="L42">
            <v>0.66666666666666663</v>
          </cell>
          <cell r="M42">
            <v>0.86274509803921573</v>
          </cell>
          <cell r="N42">
            <v>0.72499999999999998</v>
          </cell>
          <cell r="O42">
            <v>0.70731707317073167</v>
          </cell>
          <cell r="P42">
            <v>0.52500000000000002</v>
          </cell>
          <cell r="Q42">
            <v>0.69387755102040816</v>
          </cell>
          <cell r="R42">
            <v>0.5490196078431373</v>
          </cell>
          <cell r="S42">
            <v>0.68627450980392157</v>
          </cell>
          <cell r="T42">
            <v>0.47499999999999998</v>
          </cell>
          <cell r="U42">
            <v>0.36585365853658536</v>
          </cell>
          <cell r="V42">
            <v>0.22500000000000001</v>
          </cell>
          <cell r="W42">
            <v>0.40816326530612246</v>
          </cell>
          <cell r="X42">
            <v>0.31372549019607843</v>
          </cell>
          <cell r="Y42">
            <v>0.35294117647058826</v>
          </cell>
          <cell r="Z42">
            <v>7.4999999999999997E-2</v>
          </cell>
          <cell r="AA42">
            <v>0.95121951219512191</v>
          </cell>
          <cell r="AB42">
            <v>0.82499999999999996</v>
          </cell>
          <cell r="AC42">
            <v>0.8571428571428571</v>
          </cell>
          <cell r="AD42">
            <v>0.84313725490196079</v>
          </cell>
          <cell r="AE42">
            <v>0.96078431372549022</v>
          </cell>
          <cell r="AF42">
            <v>0.9</v>
          </cell>
        </row>
        <row r="43">
          <cell r="A43" t="str">
            <v>C.C. SOCIALES Y HUMANIDADES</v>
          </cell>
          <cell r="B43" t="str">
            <v>CENTRO</v>
          </cell>
          <cell r="C43" t="str">
            <v>ENE-JUN 11</v>
          </cell>
          <cell r="D43" t="str">
            <v>AGO-DIC 11</v>
          </cell>
          <cell r="E43" t="str">
            <v>ENE-JUN 12</v>
          </cell>
          <cell r="F43" t="str">
            <v>AGO-DIC 12</v>
          </cell>
          <cell r="G43" t="str">
            <v>ENE-JUN 13</v>
          </cell>
          <cell r="H43" t="str">
            <v>AGO-DIC 13</v>
          </cell>
          <cell r="I43">
            <v>0.66139240506329111</v>
          </cell>
          <cell r="J43">
            <v>0.71186440677966101</v>
          </cell>
          <cell r="K43">
            <v>0.70793650793650797</v>
          </cell>
          <cell r="L43">
            <v>0.6966292134831461</v>
          </cell>
          <cell r="M43">
            <v>0.72857142857142854</v>
          </cell>
          <cell r="N43">
            <v>0.60619469026548678</v>
          </cell>
          <cell r="O43">
            <v>0.51898734177215189</v>
          </cell>
          <cell r="P43">
            <v>0.53107344632768361</v>
          </cell>
          <cell r="Q43">
            <v>0.54920634920634925</v>
          </cell>
          <cell r="R43">
            <v>0.6292134831460674</v>
          </cell>
          <cell r="S43">
            <v>0.60285714285714287</v>
          </cell>
          <cell r="T43">
            <v>0.53539823008849563</v>
          </cell>
          <cell r="U43">
            <v>0.379746835443038</v>
          </cell>
          <cell r="V43">
            <v>0.3728813559322034</v>
          </cell>
          <cell r="W43">
            <v>0.44126984126984126</v>
          </cell>
          <cell r="X43">
            <v>0.5</v>
          </cell>
          <cell r="Y43">
            <v>0.44571428571428573</v>
          </cell>
          <cell r="Z43">
            <v>0.44247787610619471</v>
          </cell>
          <cell r="AA43">
            <v>0.74683544303797467</v>
          </cell>
          <cell r="AB43">
            <v>0.77401129943502822</v>
          </cell>
          <cell r="AC43">
            <v>0.79365079365079361</v>
          </cell>
          <cell r="AD43">
            <v>0.7865168539325843</v>
          </cell>
          <cell r="AE43">
            <v>0.84</v>
          </cell>
          <cell r="AF43">
            <v>0.82743362831858402</v>
          </cell>
        </row>
        <row r="44">
          <cell r="A44" t="str">
            <v>Asesoría Psicopedagógica</v>
          </cell>
          <cell r="B44" t="str">
            <v>CARRERA</v>
          </cell>
          <cell r="C44" t="str">
            <v>ENE-JUN 08</v>
          </cell>
          <cell r="D44" t="str">
            <v>ENE-JUN 09</v>
          </cell>
          <cell r="E44" t="str">
            <v>ENE-JUN 10</v>
          </cell>
          <cell r="F44" t="str">
            <v>ENE-JUN 11</v>
          </cell>
          <cell r="G44" t="str">
            <v>ENE-JUN 12</v>
          </cell>
          <cell r="H44" t="str">
            <v>ENE-JUN 13</v>
          </cell>
          <cell r="I44">
            <v>0.78</v>
          </cell>
          <cell r="J44">
            <v>0.84</v>
          </cell>
          <cell r="K44">
            <v>0.72549019607843135</v>
          </cell>
          <cell r="L44">
            <v>0.77551020408163263</v>
          </cell>
          <cell r="M44">
            <v>0.76</v>
          </cell>
          <cell r="N44">
            <v>0.83673469387755106</v>
          </cell>
          <cell r="O44">
            <v>0.7</v>
          </cell>
          <cell r="P44">
            <v>0.74</v>
          </cell>
          <cell r="Q44">
            <v>0.50980392156862742</v>
          </cell>
          <cell r="R44">
            <v>0.67346938775510201</v>
          </cell>
          <cell r="S44">
            <v>0.64</v>
          </cell>
          <cell r="T44">
            <v>0.73469387755102045</v>
          </cell>
          <cell r="U44">
            <v>0.42</v>
          </cell>
          <cell r="V44">
            <v>0.38</v>
          </cell>
          <cell r="W44">
            <v>0.41176470588235292</v>
          </cell>
          <cell r="X44">
            <v>0.42857142857142855</v>
          </cell>
          <cell r="Y44">
            <v>0.56000000000000005</v>
          </cell>
          <cell r="Z44">
            <v>0.63265306122448983</v>
          </cell>
          <cell r="AA44">
            <v>0.8</v>
          </cell>
          <cell r="AB44">
            <v>0.86</v>
          </cell>
          <cell r="AC44">
            <v>0.76470588235294112</v>
          </cell>
          <cell r="AD44">
            <v>0.81632653061224492</v>
          </cell>
          <cell r="AE44">
            <v>0.8</v>
          </cell>
          <cell r="AF44">
            <v>0.89795918367346939</v>
          </cell>
        </row>
        <row r="45">
          <cell r="A45" t="str">
            <v>Ciencias Políticas y Admón. Públuca</v>
          </cell>
          <cell r="B45" t="str">
            <v>CARRERA</v>
          </cell>
          <cell r="C45" t="e">
            <v>#N/A</v>
          </cell>
          <cell r="D45" t="str">
            <v>ENE-JUN 09</v>
          </cell>
          <cell r="E45" t="str">
            <v>ENE-JUN 10</v>
          </cell>
          <cell r="F45" t="str">
            <v>ENE-JUN 11</v>
          </cell>
          <cell r="G45" t="str">
            <v>ENE-JUN 12</v>
          </cell>
          <cell r="H45" t="str">
            <v>ENE-JUN 13</v>
          </cell>
          <cell r="I45" t="e">
            <v>#N/A</v>
          </cell>
          <cell r="J45">
            <v>0.72916666666666663</v>
          </cell>
          <cell r="K45">
            <v>0.76595744680851063</v>
          </cell>
          <cell r="L45">
            <v>0.73469387755102045</v>
          </cell>
          <cell r="M45">
            <v>0.53061224489795922</v>
          </cell>
          <cell r="N45">
            <v>0.62222222222222223</v>
          </cell>
          <cell r="O45" t="e">
            <v>#N/A</v>
          </cell>
          <cell r="P45">
            <v>0.41666666666666669</v>
          </cell>
          <cell r="Q45">
            <v>0.7021276595744681</v>
          </cell>
          <cell r="R45">
            <v>0.55102040816326525</v>
          </cell>
          <cell r="S45">
            <v>0.36734693877551022</v>
          </cell>
          <cell r="T45">
            <v>0.48888888888888887</v>
          </cell>
          <cell r="U45" t="e">
            <v>#N/A</v>
          </cell>
          <cell r="V45">
            <v>0.33333333333333331</v>
          </cell>
          <cell r="W45">
            <v>0.42553191489361702</v>
          </cell>
          <cell r="X45">
            <v>0.36734693877551022</v>
          </cell>
          <cell r="Y45">
            <v>0.30612244897959184</v>
          </cell>
          <cell r="Z45">
            <v>0.22222222222222221</v>
          </cell>
          <cell r="AA45" t="e">
            <v>#N/A</v>
          </cell>
          <cell r="AB45">
            <v>0.75</v>
          </cell>
          <cell r="AC45">
            <v>0.76595744680851063</v>
          </cell>
          <cell r="AD45">
            <v>0.83673469387755106</v>
          </cell>
          <cell r="AE45">
            <v>0.61224489795918369</v>
          </cell>
          <cell r="AF45">
            <v>0.73333333333333328</v>
          </cell>
        </row>
        <row r="46">
          <cell r="A46" t="str">
            <v>Comunicación e Información</v>
          </cell>
          <cell r="B46" t="str">
            <v>CARRERA</v>
          </cell>
          <cell r="C46" t="str">
            <v>ENE-JUN 08</v>
          </cell>
          <cell r="D46" t="str">
            <v>ENE-JUN 09</v>
          </cell>
          <cell r="E46" t="str">
            <v>ENE-JUN 10</v>
          </cell>
          <cell r="F46" t="str">
            <v>ENE-JUN 11</v>
          </cell>
          <cell r="G46" t="str">
            <v>ENE-JUN 12</v>
          </cell>
          <cell r="H46" t="str">
            <v>ENE-JUN 13</v>
          </cell>
          <cell r="I46">
            <v>0.85365853658536583</v>
          </cell>
          <cell r="J46">
            <v>0.72</v>
          </cell>
          <cell r="K46">
            <v>0.85</v>
          </cell>
          <cell r="L46">
            <v>0.78048780487804881</v>
          </cell>
          <cell r="M46">
            <v>0.72499999999999998</v>
          </cell>
          <cell r="N46">
            <v>0.70731707317073167</v>
          </cell>
          <cell r="O46">
            <v>0.75609756097560976</v>
          </cell>
          <cell r="P46">
            <v>0.6</v>
          </cell>
          <cell r="Q46">
            <v>0.7</v>
          </cell>
          <cell r="R46">
            <v>0.48780487804878048</v>
          </cell>
          <cell r="S46">
            <v>0.5</v>
          </cell>
          <cell r="T46">
            <v>0.58536585365853655</v>
          </cell>
          <cell r="U46">
            <v>0.56097560975609762</v>
          </cell>
          <cell r="V46">
            <v>0.36</v>
          </cell>
          <cell r="W46">
            <v>0.4</v>
          </cell>
          <cell r="X46">
            <v>0.3902439024390244</v>
          </cell>
          <cell r="Y46">
            <v>0.375</v>
          </cell>
          <cell r="Z46">
            <v>0.34146341463414637</v>
          </cell>
          <cell r="AA46">
            <v>0.85365853658536583</v>
          </cell>
          <cell r="AB46">
            <v>0.74</v>
          </cell>
          <cell r="AC46">
            <v>0.85</v>
          </cell>
          <cell r="AD46">
            <v>0.80487804878048785</v>
          </cell>
          <cell r="AE46">
            <v>0.875</v>
          </cell>
          <cell r="AF46">
            <v>0.85365853658536583</v>
          </cell>
        </row>
        <row r="47">
          <cell r="A47" t="str">
            <v>Comunicación Organizacional</v>
          </cell>
          <cell r="B47" t="str">
            <v>CARRERA</v>
          </cell>
          <cell r="C47" t="e">
            <v>#N/A</v>
          </cell>
          <cell r="D47" t="str">
            <v>ENE-JUN 09</v>
          </cell>
          <cell r="E47" t="str">
            <v>ENE-JUN 10</v>
          </cell>
          <cell r="F47" t="str">
            <v>ENE-JUN 11</v>
          </cell>
          <cell r="G47" t="str">
            <v>ENE-JUN 12</v>
          </cell>
          <cell r="H47" t="str">
            <v>ENE-JUN 13</v>
          </cell>
          <cell r="I47" t="e">
            <v>#N/A</v>
          </cell>
          <cell r="J47">
            <v>0.8571428571428571</v>
          </cell>
          <cell r="K47">
            <v>0.7142857142857143</v>
          </cell>
          <cell r="L47">
            <v>0.77500000000000002</v>
          </cell>
          <cell r="M47">
            <v>0.8</v>
          </cell>
          <cell r="N47">
            <v>0.85365853658536583</v>
          </cell>
          <cell r="O47" t="e">
            <v>#N/A</v>
          </cell>
          <cell r="P47">
            <v>0.69387755102040816</v>
          </cell>
          <cell r="Q47">
            <v>0.59183673469387754</v>
          </cell>
          <cell r="R47">
            <v>0.65</v>
          </cell>
          <cell r="S47">
            <v>0.65</v>
          </cell>
          <cell r="T47">
            <v>0.78048780487804881</v>
          </cell>
          <cell r="U47" t="e">
            <v>#N/A</v>
          </cell>
          <cell r="V47">
            <v>0.2857142857142857</v>
          </cell>
          <cell r="W47">
            <v>0.32653061224489793</v>
          </cell>
          <cell r="X47">
            <v>0.52500000000000002</v>
          </cell>
          <cell r="Y47">
            <v>0.55000000000000004</v>
          </cell>
          <cell r="Z47">
            <v>0.51219512195121952</v>
          </cell>
          <cell r="AA47" t="e">
            <v>#N/A</v>
          </cell>
          <cell r="AB47">
            <v>0.87755102040816324</v>
          </cell>
          <cell r="AC47">
            <v>0.79591836734693877</v>
          </cell>
          <cell r="AD47">
            <v>0.875</v>
          </cell>
          <cell r="AE47">
            <v>0.875</v>
          </cell>
          <cell r="AF47">
            <v>0.95121951219512191</v>
          </cell>
        </row>
        <row r="48">
          <cell r="A48" t="str">
            <v>Derecho</v>
          </cell>
          <cell r="B48" t="str">
            <v>CARRERA</v>
          </cell>
          <cell r="C48" t="str">
            <v>ENE-JUN 11</v>
          </cell>
          <cell r="D48" t="str">
            <v>AGO-DIC 11</v>
          </cell>
          <cell r="E48" t="str">
            <v>ENE-JUN 12</v>
          </cell>
          <cell r="F48" t="str">
            <v>AGO-DIC 12</v>
          </cell>
          <cell r="G48" t="str">
            <v>ENE-JUN 13</v>
          </cell>
          <cell r="H48" t="str">
            <v>AGO-DIC 13</v>
          </cell>
          <cell r="I48">
            <v>0.82352941176470584</v>
          </cell>
          <cell r="J48">
            <v>0.67346938775510201</v>
          </cell>
          <cell r="K48">
            <v>0.94</v>
          </cell>
          <cell r="L48">
            <v>0.78</v>
          </cell>
          <cell r="M48">
            <v>0.86274509803921573</v>
          </cell>
          <cell r="N48">
            <v>0.71</v>
          </cell>
          <cell r="O48">
            <v>0.66666666666666663</v>
          </cell>
          <cell r="P48">
            <v>0.34693877551020408</v>
          </cell>
          <cell r="Q48">
            <v>0.8</v>
          </cell>
          <cell r="R48">
            <v>0.7</v>
          </cell>
          <cell r="S48">
            <v>0.72549019607843135</v>
          </cell>
          <cell r="T48">
            <v>0.65</v>
          </cell>
          <cell r="U48">
            <v>0.62745098039215685</v>
          </cell>
          <cell r="V48">
            <v>0.32653061224489793</v>
          </cell>
          <cell r="W48">
            <v>0.76</v>
          </cell>
          <cell r="X48">
            <v>0.64</v>
          </cell>
          <cell r="Y48">
            <v>0.70588235294117652</v>
          </cell>
          <cell r="Z48">
            <v>0.55000000000000004</v>
          </cell>
          <cell r="AA48">
            <v>0.88235294117647056</v>
          </cell>
          <cell r="AB48">
            <v>0.77551020408163263</v>
          </cell>
          <cell r="AC48">
            <v>0.96</v>
          </cell>
          <cell r="AD48">
            <v>0.84</v>
          </cell>
          <cell r="AE48">
            <v>0.88235294117647056</v>
          </cell>
          <cell r="AF48">
            <v>0.89</v>
          </cell>
        </row>
        <row r="49">
          <cell r="A49" t="str">
            <v>Docencia del Idioma Inglés</v>
          </cell>
          <cell r="B49" t="str">
            <v>CARRERA</v>
          </cell>
          <cell r="C49" t="str">
            <v>ENE-JUN 08</v>
          </cell>
          <cell r="D49" t="str">
            <v>ENE-JUN 09</v>
          </cell>
          <cell r="E49" t="str">
            <v>ENE-JUN 10</v>
          </cell>
          <cell r="F49" t="str">
            <v>ENE-JUN 11</v>
          </cell>
          <cell r="G49" t="str">
            <v>ENE-JUN 12</v>
          </cell>
          <cell r="H49" t="str">
            <v>ENE-JUN 13</v>
          </cell>
          <cell r="I49">
            <v>0.625</v>
          </cell>
          <cell r="J49">
            <v>0.65909090909090906</v>
          </cell>
          <cell r="K49">
            <v>0.6</v>
          </cell>
          <cell r="L49">
            <v>0.67647058823529416</v>
          </cell>
          <cell r="M49">
            <v>0.85106382978723405</v>
          </cell>
          <cell r="N49">
            <v>0.87804878048780488</v>
          </cell>
          <cell r="O49">
            <v>0.5</v>
          </cell>
          <cell r="P49">
            <v>0.61363636363636365</v>
          </cell>
          <cell r="Q49">
            <v>0.48571428571428571</v>
          </cell>
          <cell r="R49">
            <v>0.52941176470588236</v>
          </cell>
          <cell r="S49">
            <v>0.68085106382978722</v>
          </cell>
          <cell r="T49">
            <v>0.75609756097560976</v>
          </cell>
          <cell r="U49">
            <v>0.5</v>
          </cell>
          <cell r="V49">
            <v>0.43181818181818182</v>
          </cell>
          <cell r="W49">
            <v>0.17142857142857143</v>
          </cell>
          <cell r="X49">
            <v>0.26470588235294118</v>
          </cell>
          <cell r="Y49">
            <v>0.42553191489361702</v>
          </cell>
          <cell r="Z49">
            <v>0.43902439024390244</v>
          </cell>
          <cell r="AA49">
            <v>0.6875</v>
          </cell>
          <cell r="AB49">
            <v>0.72727272727272729</v>
          </cell>
          <cell r="AC49">
            <v>0.8</v>
          </cell>
          <cell r="AD49">
            <v>0.79411764705882348</v>
          </cell>
          <cell r="AE49">
            <v>0.93617021276595747</v>
          </cell>
          <cell r="AF49">
            <v>0.95121951219512191</v>
          </cell>
        </row>
        <row r="50">
          <cell r="A50" t="str">
            <v>Filosofía</v>
          </cell>
          <cell r="B50" t="str">
            <v>CARRERA</v>
          </cell>
          <cell r="C50" t="str">
            <v>ENE-JUN 08</v>
          </cell>
          <cell r="D50" t="str">
            <v>ENE-JUN 09</v>
          </cell>
          <cell r="E50" t="str">
            <v>ENE-JUN 10</v>
          </cell>
          <cell r="F50" t="str">
            <v>ENE-JUN 11</v>
          </cell>
          <cell r="G50" t="str">
            <v>AGO-DIC 12</v>
          </cell>
          <cell r="H50" t="str">
            <v>AGO-DIC 13</v>
          </cell>
          <cell r="I50">
            <v>0.22857142857142856</v>
          </cell>
          <cell r="J50">
            <v>0.33333333333333331</v>
          </cell>
          <cell r="K50">
            <v>0.31818181818181818</v>
          </cell>
          <cell r="L50">
            <v>0.08</v>
          </cell>
          <cell r="M50">
            <v>0.23529411764705882</v>
          </cell>
          <cell r="N50">
            <v>6.6666666666666666E-2</v>
          </cell>
          <cell r="O50">
            <v>0.17142857142857143</v>
          </cell>
          <cell r="P50">
            <v>0.29166666666666669</v>
          </cell>
          <cell r="Q50">
            <v>0.13636363636363635</v>
          </cell>
          <cell r="R50">
            <v>0.08</v>
          </cell>
          <cell r="S50">
            <v>0.11764705882352941</v>
          </cell>
          <cell r="T50">
            <v>6.6666666666666666E-2</v>
          </cell>
          <cell r="U50">
            <v>0.11428571428571428</v>
          </cell>
          <cell r="V50">
            <v>8.3333333333333329E-2</v>
          </cell>
          <cell r="W50">
            <v>0.13636363636363635</v>
          </cell>
          <cell r="X50">
            <v>0.04</v>
          </cell>
          <cell r="Y50">
            <v>0</v>
          </cell>
          <cell r="Z50">
            <v>6.6666666666666666E-2</v>
          </cell>
          <cell r="AA50">
            <v>0.2857142857142857</v>
          </cell>
          <cell r="AB50">
            <v>0.5</v>
          </cell>
          <cell r="AC50">
            <v>0.45454545454545453</v>
          </cell>
          <cell r="AD50">
            <v>0.24</v>
          </cell>
          <cell r="AE50">
            <v>0.58823529411764708</v>
          </cell>
          <cell r="AF50">
            <v>0.46666666666666667</v>
          </cell>
        </row>
        <row r="51">
          <cell r="A51" t="str">
            <v>Historia</v>
          </cell>
          <cell r="B51" t="str">
            <v>CARRERA</v>
          </cell>
          <cell r="C51" t="str">
            <v>ENE-JUN 08</v>
          </cell>
          <cell r="D51" t="str">
            <v>ENE-JUN 09</v>
          </cell>
          <cell r="E51" t="str">
            <v>AGO-DIC 10</v>
          </cell>
          <cell r="F51" t="str">
            <v>AGO-DIC 11</v>
          </cell>
          <cell r="G51" t="str">
            <v>AGO-DIC 12</v>
          </cell>
          <cell r="H51" t="str">
            <v>AGO-DIC 13</v>
          </cell>
          <cell r="I51">
            <v>0.53125</v>
          </cell>
          <cell r="J51">
            <v>0.53333333333333333</v>
          </cell>
          <cell r="K51">
            <v>0.57692307692307687</v>
          </cell>
          <cell r="L51">
            <v>0.42857142857142855</v>
          </cell>
          <cell r="M51">
            <v>0.25925925925925924</v>
          </cell>
          <cell r="N51">
            <v>0.44</v>
          </cell>
          <cell r="O51">
            <v>0.3125</v>
          </cell>
          <cell r="P51">
            <v>0.33333333333333331</v>
          </cell>
          <cell r="Q51">
            <v>0.42307692307692307</v>
          </cell>
          <cell r="R51">
            <v>0.32142857142857145</v>
          </cell>
          <cell r="S51">
            <v>0.14814814814814814</v>
          </cell>
          <cell r="T51">
            <v>0.4</v>
          </cell>
          <cell r="U51">
            <v>9.375E-2</v>
          </cell>
          <cell r="V51">
            <v>0.2</v>
          </cell>
          <cell r="W51">
            <v>0.19230769230769232</v>
          </cell>
          <cell r="X51">
            <v>0.2857142857142857</v>
          </cell>
          <cell r="Y51">
            <v>0.14814814814814814</v>
          </cell>
          <cell r="Z51">
            <v>0.2</v>
          </cell>
          <cell r="AA51">
            <v>0.53125</v>
          </cell>
          <cell r="AB51">
            <v>0.6</v>
          </cell>
          <cell r="AC51">
            <v>0.65384615384615385</v>
          </cell>
          <cell r="AD51">
            <v>0.5357142857142857</v>
          </cell>
          <cell r="AE51">
            <v>0.44444444444444442</v>
          </cell>
          <cell r="AF51">
            <v>0.68</v>
          </cell>
        </row>
        <row r="52">
          <cell r="A52" t="str">
            <v>Psicología</v>
          </cell>
          <cell r="B52" t="str">
            <v>CARRERA</v>
          </cell>
          <cell r="C52" t="str">
            <v>AGO-DIC 09</v>
          </cell>
          <cell r="D52" t="str">
            <v>AGO-DIC 10</v>
          </cell>
          <cell r="E52" t="str">
            <v>AGO-DIC 11</v>
          </cell>
          <cell r="F52" t="str">
            <v>AGO-DIC 12</v>
          </cell>
          <cell r="G52" t="str">
            <v>ENE-JUN 13</v>
          </cell>
          <cell r="H52" t="str">
            <v>AGO-DIC 13</v>
          </cell>
          <cell r="I52">
            <v>0.74</v>
          </cell>
          <cell r="J52">
            <v>0.68627450980392157</v>
          </cell>
          <cell r="K52">
            <v>0.76</v>
          </cell>
          <cell r="L52">
            <v>0.76470588235294112</v>
          </cell>
          <cell r="M52">
            <v>0.8</v>
          </cell>
          <cell r="N52">
            <v>0.6470588235294118</v>
          </cell>
          <cell r="O52">
            <v>0.62</v>
          </cell>
          <cell r="P52">
            <v>0.39215686274509803</v>
          </cell>
          <cell r="Q52">
            <v>0.54</v>
          </cell>
          <cell r="R52">
            <v>0.66666666666666663</v>
          </cell>
          <cell r="S52">
            <v>0.56000000000000005</v>
          </cell>
          <cell r="T52">
            <v>0.47058823529411764</v>
          </cell>
          <cell r="U52">
            <v>0.52</v>
          </cell>
          <cell r="V52">
            <v>0.39215686274509803</v>
          </cell>
          <cell r="W52">
            <v>0.46</v>
          </cell>
          <cell r="X52">
            <v>0.56862745098039214</v>
          </cell>
          <cell r="Y52">
            <v>0.5</v>
          </cell>
          <cell r="Z52">
            <v>0.45098039215686275</v>
          </cell>
          <cell r="AA52">
            <v>0.74</v>
          </cell>
          <cell r="AB52">
            <v>0.68627450980392157</v>
          </cell>
          <cell r="AC52">
            <v>0.82</v>
          </cell>
          <cell r="AD52">
            <v>0.82352941176470584</v>
          </cell>
          <cell r="AE52">
            <v>0.94</v>
          </cell>
          <cell r="AF52">
            <v>0.82352941176470584</v>
          </cell>
        </row>
        <row r="53">
          <cell r="A53" t="str">
            <v>Sociología</v>
          </cell>
          <cell r="B53" t="str">
            <v>CARRERA</v>
          </cell>
          <cell r="C53" t="str">
            <v>ENE-JUN 08</v>
          </cell>
          <cell r="D53" t="str">
            <v>ENE-JUN 09</v>
          </cell>
          <cell r="E53" t="str">
            <v>ENE-JUN 10</v>
          </cell>
          <cell r="F53" t="str">
            <v>ENE-JUN 11</v>
          </cell>
          <cell r="G53" t="str">
            <v>ENE-JUN 12</v>
          </cell>
          <cell r="H53" t="str">
            <v>ENE-JUN 13</v>
          </cell>
          <cell r="I53">
            <v>0.52380952380952384</v>
          </cell>
          <cell r="J53">
            <v>0.23076923076923078</v>
          </cell>
          <cell r="K53">
            <v>0.44444444444444442</v>
          </cell>
          <cell r="L53">
            <v>0.18518518518518517</v>
          </cell>
          <cell r="M53">
            <v>0.31818181818181818</v>
          </cell>
          <cell r="N53">
            <v>5.8823529411764705E-2</v>
          </cell>
          <cell r="O53">
            <v>0.38095238095238093</v>
          </cell>
          <cell r="P53">
            <v>0.15384615384615385</v>
          </cell>
          <cell r="Q53">
            <v>0.18518518518518517</v>
          </cell>
          <cell r="R53">
            <v>0.14814814814814814</v>
          </cell>
          <cell r="S53">
            <v>0.13636363636363635</v>
          </cell>
          <cell r="T53">
            <v>0</v>
          </cell>
          <cell r="U53">
            <v>0.19047619047619047</v>
          </cell>
          <cell r="V53">
            <v>7.6923076923076927E-2</v>
          </cell>
          <cell r="W53">
            <v>7.407407407407407E-2</v>
          </cell>
          <cell r="X53">
            <v>7.407407407407407E-2</v>
          </cell>
          <cell r="Y53">
            <v>4.5454545454545456E-2</v>
          </cell>
          <cell r="Z53">
            <v>0</v>
          </cell>
          <cell r="AA53">
            <v>0.52380952380952384</v>
          </cell>
          <cell r="AB53">
            <v>0.30769230769230771</v>
          </cell>
          <cell r="AC53">
            <v>0.51851851851851849</v>
          </cell>
          <cell r="AD53">
            <v>0.33333333333333331</v>
          </cell>
          <cell r="AE53">
            <v>0.36363636363636365</v>
          </cell>
          <cell r="AF53">
            <v>0.29411764705882354</v>
          </cell>
        </row>
        <row r="54">
          <cell r="A54" t="str">
            <v>Trabajo Social</v>
          </cell>
          <cell r="B54" t="str">
            <v>CARRERA</v>
          </cell>
          <cell r="C54" t="str">
            <v>AGO-DIC 08</v>
          </cell>
          <cell r="D54" t="str">
            <v>AGO-DIC 09</v>
          </cell>
          <cell r="E54" t="str">
            <v>AGO-DIC 10</v>
          </cell>
          <cell r="F54" t="str">
            <v>AGO-DIC 11</v>
          </cell>
          <cell r="G54" t="str">
            <v>AGO-DIC 12</v>
          </cell>
          <cell r="H54" t="str">
            <v>AGO-DIC 13</v>
          </cell>
          <cell r="I54">
            <v>0.77551020408163263</v>
          </cell>
          <cell r="J54">
            <v>0.70833333333333337</v>
          </cell>
          <cell r="K54">
            <v>0.67346938775510201</v>
          </cell>
          <cell r="L54">
            <v>0.86</v>
          </cell>
          <cell r="M54">
            <v>0.78</v>
          </cell>
          <cell r="N54">
            <v>0.44</v>
          </cell>
          <cell r="O54">
            <v>0.67346938775510201</v>
          </cell>
          <cell r="P54">
            <v>0.54166666666666663</v>
          </cell>
          <cell r="Q54">
            <v>0.51020408163265307</v>
          </cell>
          <cell r="R54">
            <v>0.82</v>
          </cell>
          <cell r="S54">
            <v>0.78</v>
          </cell>
          <cell r="T54">
            <v>0.44</v>
          </cell>
          <cell r="U54">
            <v>0.12244897959183673</v>
          </cell>
          <cell r="V54">
            <v>0.10416666666666667</v>
          </cell>
          <cell r="W54">
            <v>0.36734693877551022</v>
          </cell>
          <cell r="X54">
            <v>0.38</v>
          </cell>
          <cell r="Y54">
            <v>0.48</v>
          </cell>
          <cell r="Z54">
            <v>0.34</v>
          </cell>
          <cell r="AA54">
            <v>0.81632653061224492</v>
          </cell>
          <cell r="AB54">
            <v>0.70833333333333337</v>
          </cell>
          <cell r="AC54">
            <v>0.67346938775510201</v>
          </cell>
          <cell r="AD54">
            <v>0.86</v>
          </cell>
          <cell r="AE54">
            <v>0.88</v>
          </cell>
          <cell r="AF54">
            <v>0.78</v>
          </cell>
        </row>
        <row r="55">
          <cell r="A55" t="str">
            <v>C. DE LAS ARTES Y LA CULTURA</v>
          </cell>
          <cell r="B55" t="str">
            <v>CENTRO</v>
          </cell>
          <cell r="C55" t="str">
            <v>ENE-JUN 11</v>
          </cell>
          <cell r="D55" t="str">
            <v>AGO-DIC 11</v>
          </cell>
          <cell r="E55" t="str">
            <v>ENE-JUN 12</v>
          </cell>
          <cell r="F55" t="str">
            <v>AGO-DIC 12</v>
          </cell>
          <cell r="G55" t="str">
            <v>ENE-JUN 13</v>
          </cell>
          <cell r="H55" t="str">
            <v>AGO-DIC 13</v>
          </cell>
          <cell r="I55" t="e">
            <v>#N/A</v>
          </cell>
          <cell r="J55">
            <v>0.34782608695652173</v>
          </cell>
          <cell r="K55">
            <v>0.5714285714285714</v>
          </cell>
          <cell r="L55">
            <v>0.51515151515151514</v>
          </cell>
          <cell r="M55">
            <v>0.43181818181818182</v>
          </cell>
          <cell r="N55">
            <v>0.42857142857142855</v>
          </cell>
          <cell r="O55" t="e">
            <v>#N/A</v>
          </cell>
          <cell r="P55">
            <v>0.30434782608695654</v>
          </cell>
          <cell r="Q55">
            <v>0.54761904761904767</v>
          </cell>
          <cell r="R55">
            <v>0.39393939393939392</v>
          </cell>
          <cell r="S55">
            <v>0.40909090909090912</v>
          </cell>
          <cell r="T55">
            <v>0.35714285714285715</v>
          </cell>
          <cell r="U55" t="e">
            <v>#N/A</v>
          </cell>
          <cell r="V55">
            <v>0.17391304347826086</v>
          </cell>
          <cell r="W55">
            <v>0.33333333333333331</v>
          </cell>
          <cell r="X55">
            <v>0.27272727272727271</v>
          </cell>
          <cell r="Y55">
            <v>0.20454545454545456</v>
          </cell>
          <cell r="Z55">
            <v>0.32142857142857145</v>
          </cell>
          <cell r="AA55" t="e">
            <v>#N/A</v>
          </cell>
          <cell r="AB55">
            <v>0.43478260869565216</v>
          </cell>
          <cell r="AC55">
            <v>0.61904761904761907</v>
          </cell>
          <cell r="AD55">
            <v>0.66666666666666663</v>
          </cell>
          <cell r="AE55">
            <v>0.59090909090909094</v>
          </cell>
          <cell r="AF55">
            <v>0.75</v>
          </cell>
        </row>
        <row r="56">
          <cell r="A56" t="str">
            <v>Letras Hispánicas</v>
          </cell>
          <cell r="B56" t="str">
            <v>CARRERA</v>
          </cell>
          <cell r="C56" t="str">
            <v>AGO-DIC 08</v>
          </cell>
          <cell r="D56" t="str">
            <v>AGO-DIC 09</v>
          </cell>
          <cell r="E56" t="str">
            <v>AGO-DIC 10</v>
          </cell>
          <cell r="F56" t="str">
            <v>AGO-DIC 11</v>
          </cell>
          <cell r="G56" t="str">
            <v>AGO-DIC 12</v>
          </cell>
          <cell r="H56" t="str">
            <v>AGO-DIC 13</v>
          </cell>
          <cell r="I56">
            <v>0.3611111111111111</v>
          </cell>
          <cell r="J56">
            <v>0.55172413793103448</v>
          </cell>
          <cell r="K56">
            <v>0.40740740740740738</v>
          </cell>
          <cell r="L56">
            <v>0.34782608695652173</v>
          </cell>
          <cell r="M56">
            <v>0.51515151515151514</v>
          </cell>
          <cell r="N56">
            <v>0.42857142857142855</v>
          </cell>
          <cell r="O56">
            <v>0.30555555555555558</v>
          </cell>
          <cell r="P56">
            <v>0.41379310344827586</v>
          </cell>
          <cell r="Q56">
            <v>0.29629629629629628</v>
          </cell>
          <cell r="R56">
            <v>0.30434782608695654</v>
          </cell>
          <cell r="S56">
            <v>0.39393939393939392</v>
          </cell>
          <cell r="T56">
            <v>0.35714285714285715</v>
          </cell>
          <cell r="U56">
            <v>0.25</v>
          </cell>
          <cell r="V56">
            <v>0.37931034482758619</v>
          </cell>
          <cell r="W56">
            <v>0.18518518518518517</v>
          </cell>
          <cell r="X56">
            <v>0.17391304347826086</v>
          </cell>
          <cell r="Y56">
            <v>0.27272727272727271</v>
          </cell>
          <cell r="Z56">
            <v>0.32142857142857145</v>
          </cell>
          <cell r="AA56">
            <v>0.41666666666666669</v>
          </cell>
          <cell r="AB56">
            <v>0.55172413793103448</v>
          </cell>
          <cell r="AC56">
            <v>0.44444444444444442</v>
          </cell>
          <cell r="AD56">
            <v>0.43478260869565216</v>
          </cell>
          <cell r="AE56">
            <v>0.66666666666666663</v>
          </cell>
          <cell r="AF56">
            <v>0.75</v>
          </cell>
        </row>
        <row r="57">
          <cell r="A57" t="str">
            <v>Ciencias del Arte y Gestión Cultural</v>
          </cell>
          <cell r="B57" t="str">
            <v>CARRERA</v>
          </cell>
          <cell r="C57" t="e">
            <v>#N/A</v>
          </cell>
          <cell r="D57" t="e">
            <v>#N/A</v>
          </cell>
          <cell r="E57" t="e">
            <v>#N/A</v>
          </cell>
          <cell r="F57" t="e">
            <v>#N/A</v>
          </cell>
          <cell r="G57" t="str">
            <v>ENE-JUN 12</v>
          </cell>
          <cell r="H57" t="str">
            <v>ENE-JUN 13</v>
          </cell>
          <cell r="I57" t="e">
            <v>#N/A</v>
          </cell>
          <cell r="J57" t="e">
            <v>#N/A</v>
          </cell>
          <cell r="K57" t="e">
            <v>#N/A</v>
          </cell>
          <cell r="L57" t="e">
            <v>#N/A</v>
          </cell>
          <cell r="M57">
            <v>0.5714285714285714</v>
          </cell>
          <cell r="N57">
            <v>0.43181818181818182</v>
          </cell>
          <cell r="O57" t="e">
            <v>#N/A</v>
          </cell>
          <cell r="P57" t="e">
            <v>#N/A</v>
          </cell>
          <cell r="Q57" t="e">
            <v>#N/A</v>
          </cell>
          <cell r="R57" t="e">
            <v>#N/A</v>
          </cell>
          <cell r="S57">
            <v>0.54761904761904767</v>
          </cell>
          <cell r="T57">
            <v>0.40909090909090912</v>
          </cell>
          <cell r="U57" t="e">
            <v>#N/A</v>
          </cell>
          <cell r="V57" t="e">
            <v>#N/A</v>
          </cell>
          <cell r="W57" t="e">
            <v>#N/A</v>
          </cell>
          <cell r="X57" t="e">
            <v>#N/A</v>
          </cell>
          <cell r="Y57">
            <v>0.33333333333333331</v>
          </cell>
          <cell r="Z57">
            <v>0.20454545454545456</v>
          </cell>
          <cell r="AA57" t="e">
            <v>#N/A</v>
          </cell>
          <cell r="AB57" t="e">
            <v>#N/A</v>
          </cell>
          <cell r="AC57" t="e">
            <v>#N/A</v>
          </cell>
          <cell r="AD57" t="e">
            <v>#N/A</v>
          </cell>
          <cell r="AE57">
            <v>0.61904761904761907</v>
          </cell>
          <cell r="AF57">
            <v>0.59090909090909094</v>
          </cell>
        </row>
      </sheetData>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63"/>
  <sheetViews>
    <sheetView tabSelected="1" view="pageBreakPreview" topLeftCell="B1" zoomScaleNormal="100" zoomScaleSheetLayoutView="100" workbookViewId="0">
      <selection activeCell="C7" sqref="C7"/>
    </sheetView>
  </sheetViews>
  <sheetFormatPr baseColWidth="10" defaultColWidth="0" defaultRowHeight="15" x14ac:dyDescent="0.25"/>
  <cols>
    <col min="1" max="1" width="6.28515625" style="13" hidden="1" customWidth="1"/>
    <col min="2" max="2" width="8" style="13" customWidth="1"/>
    <col min="3" max="3" width="35.42578125" style="27" bestFit="1" customWidth="1"/>
    <col min="4" max="9" width="11.85546875" style="27" customWidth="1"/>
    <col min="10" max="10" width="8" style="27" customWidth="1"/>
    <col min="11" max="11" width="2.28515625" style="27" customWidth="1"/>
    <col min="12" max="12" width="48.7109375" style="27" customWidth="1"/>
    <col min="13" max="16384" width="11.42578125" hidden="1"/>
  </cols>
  <sheetData>
    <row r="1" spans="1:12" ht="15.75" x14ac:dyDescent="0.25">
      <c r="A1" s="25"/>
      <c r="B1" s="120" t="s">
        <v>78</v>
      </c>
      <c r="C1" s="121"/>
      <c r="D1" s="121"/>
      <c r="E1" s="121"/>
      <c r="F1" s="121"/>
      <c r="G1" s="121"/>
      <c r="H1" s="121"/>
      <c r="I1" s="121"/>
      <c r="J1" s="122"/>
      <c r="K1" s="31"/>
      <c r="L1" s="32" t="s">
        <v>81</v>
      </c>
    </row>
    <row r="2" spans="1:12" ht="15.75" x14ac:dyDescent="0.25">
      <c r="A2" s="26"/>
      <c r="B2" s="123" t="s">
        <v>79</v>
      </c>
      <c r="C2" s="124"/>
      <c r="D2" s="124"/>
      <c r="E2" s="124"/>
      <c r="F2" s="124"/>
      <c r="G2" s="124"/>
      <c r="H2" s="124"/>
      <c r="I2" s="124"/>
      <c r="J2" s="125"/>
      <c r="K2"/>
      <c r="L2"/>
    </row>
    <row r="3" spans="1:12" ht="15.75" thickBot="1" x14ac:dyDescent="0.3">
      <c r="A3" s="26"/>
      <c r="B3" s="126" t="s">
        <v>80</v>
      </c>
      <c r="C3" s="127"/>
      <c r="D3" s="127"/>
      <c r="E3" s="127"/>
      <c r="F3" s="127"/>
      <c r="G3" s="127"/>
      <c r="H3" s="127"/>
      <c r="I3" s="127"/>
      <c r="J3" s="128"/>
      <c r="K3"/>
      <c r="L3"/>
    </row>
    <row r="4" spans="1:12" ht="6.75" customHeight="1" thickBot="1" x14ac:dyDescent="0.3">
      <c r="A4" s="100" t="s">
        <v>13</v>
      </c>
      <c r="B4" s="24"/>
      <c r="C4" s="20"/>
      <c r="D4" s="20"/>
      <c r="E4" s="20"/>
      <c r="F4" s="20"/>
      <c r="G4" s="20"/>
      <c r="H4" s="20"/>
      <c r="I4" s="20"/>
      <c r="J4" s="21"/>
      <c r="K4"/>
      <c r="L4"/>
    </row>
    <row r="5" spans="1:12" ht="13.5" customHeight="1" x14ac:dyDescent="0.25">
      <c r="A5" s="101" t="s">
        <v>14</v>
      </c>
      <c r="B5" s="16"/>
      <c r="C5" s="17"/>
      <c r="D5" s="17"/>
      <c r="E5" s="17"/>
      <c r="F5" s="17"/>
      <c r="G5" s="17"/>
      <c r="H5" s="17"/>
      <c r="I5" s="17"/>
      <c r="J5" s="18"/>
      <c r="K5"/>
      <c r="L5"/>
    </row>
    <row r="6" spans="1:12" ht="16.5" x14ac:dyDescent="0.3">
      <c r="A6" s="102" t="s">
        <v>15</v>
      </c>
      <c r="B6" s="19"/>
      <c r="C6" s="20"/>
      <c r="D6" s="119" t="str">
        <f>VLOOKUP(D7,BD,2,FALSE)</f>
        <v>INSTITUCIONAL</v>
      </c>
      <c r="E6" s="119"/>
      <c r="F6" s="119"/>
      <c r="G6" s="119"/>
      <c r="H6" s="119"/>
      <c r="I6" s="119"/>
      <c r="J6" s="21"/>
      <c r="K6"/>
      <c r="L6"/>
    </row>
    <row r="7" spans="1:12" ht="16.5" x14ac:dyDescent="0.3">
      <c r="A7" s="102" t="s">
        <v>16</v>
      </c>
      <c r="B7" s="19"/>
      <c r="C7" s="20"/>
      <c r="D7" s="118" t="s">
        <v>13</v>
      </c>
      <c r="E7" s="118"/>
      <c r="F7" s="118"/>
      <c r="G7" s="118"/>
      <c r="H7" s="118"/>
      <c r="I7" s="118"/>
      <c r="J7" s="21"/>
      <c r="K7"/>
      <c r="L7"/>
    </row>
    <row r="8" spans="1:12" ht="16.5" x14ac:dyDescent="0.3">
      <c r="A8" s="102" t="s">
        <v>17</v>
      </c>
      <c r="B8" s="19"/>
      <c r="C8" s="3" t="s">
        <v>74</v>
      </c>
      <c r="D8" s="2" t="str">
        <f t="shared" ref="D8:I8" si="0">VLOOKUP($D$7,BD,COLUMN()-1,FALSE)</f>
        <v>AGO-DIC 12</v>
      </c>
      <c r="E8" s="2" t="str">
        <f t="shared" si="0"/>
        <v>ENE-JUN 13</v>
      </c>
      <c r="F8" s="2" t="str">
        <f t="shared" si="0"/>
        <v>AGO-DIC 13</v>
      </c>
      <c r="G8" s="2" t="str">
        <f t="shared" si="0"/>
        <v>ENE-JUN 14</v>
      </c>
      <c r="H8" s="2" t="str">
        <f t="shared" si="0"/>
        <v>AGO-DIC 14</v>
      </c>
      <c r="I8" s="2" t="str">
        <f t="shared" si="0"/>
        <v>ENE-JUN 15</v>
      </c>
      <c r="J8" s="21"/>
      <c r="K8"/>
      <c r="L8"/>
    </row>
    <row r="9" spans="1:12" ht="16.5" x14ac:dyDescent="0.3">
      <c r="A9" s="101" t="s">
        <v>18</v>
      </c>
      <c r="B9" s="22"/>
      <c r="C9" s="4" t="s">
        <v>6</v>
      </c>
      <c r="D9" s="1">
        <f>VLOOKUP($D$7,BD,COLUMN()+5,FALSE)</f>
        <v>0.67687348912167611</v>
      </c>
      <c r="E9" s="1">
        <f t="shared" ref="E9:I9" si="1">VLOOKUP($D$7,BD,COLUMN()+5,FALSE)</f>
        <v>0.68857938718662948</v>
      </c>
      <c r="F9" s="1">
        <f t="shared" si="1"/>
        <v>0.62677053824362605</v>
      </c>
      <c r="G9" s="1">
        <f t="shared" si="1"/>
        <v>0.63430777716492004</v>
      </c>
      <c r="H9" s="1">
        <f t="shared" si="1"/>
        <v>0.59649122807017541</v>
      </c>
      <c r="I9" s="1">
        <f t="shared" si="1"/>
        <v>0.58543417366946782</v>
      </c>
      <c r="J9" s="21"/>
      <c r="K9"/>
      <c r="L9"/>
    </row>
    <row r="10" spans="1:12" ht="16.5" x14ac:dyDescent="0.3">
      <c r="A10" s="102" t="s">
        <v>19</v>
      </c>
      <c r="B10" s="19"/>
      <c r="C10" s="4" t="s">
        <v>5</v>
      </c>
      <c r="D10" s="1">
        <f t="shared" ref="D10:I10" si="2">VLOOKUP($D$7,BD,COLUMN()+11,FALSE)</f>
        <v>0.49234488315874297</v>
      </c>
      <c r="E10" s="1">
        <f t="shared" si="2"/>
        <v>0.52590529247910867</v>
      </c>
      <c r="F10" s="1">
        <f t="shared" si="2"/>
        <v>0.44192634560906513</v>
      </c>
      <c r="G10" s="1">
        <f t="shared" si="2"/>
        <v>0.51020408163265307</v>
      </c>
      <c r="H10" s="1">
        <f t="shared" si="2"/>
        <v>0.45411605937921729</v>
      </c>
      <c r="I10" s="1">
        <f t="shared" si="2"/>
        <v>0.51148459383753497</v>
      </c>
      <c r="J10" s="21"/>
      <c r="K10"/>
      <c r="L10"/>
    </row>
    <row r="11" spans="1:12" ht="16.5" x14ac:dyDescent="0.3">
      <c r="A11" s="102" t="s">
        <v>20</v>
      </c>
      <c r="B11" s="19"/>
      <c r="C11" s="4" t="s">
        <v>8</v>
      </c>
      <c r="D11" s="1">
        <f t="shared" ref="D11:I11" si="3">VLOOKUP($D$7,BD,COLUMN()+17,FALSE)</f>
        <v>0.35535858178887991</v>
      </c>
      <c r="E11" s="1">
        <f t="shared" si="3"/>
        <v>0.40055710306406683</v>
      </c>
      <c r="F11" s="1">
        <f t="shared" si="3"/>
        <v>0.33073654390934842</v>
      </c>
      <c r="G11" s="1">
        <f t="shared" si="3"/>
        <v>0.41202426916712631</v>
      </c>
      <c r="H11" s="1">
        <f t="shared" si="3"/>
        <v>0.36437246963562753</v>
      </c>
      <c r="I11" s="1">
        <f t="shared" si="3"/>
        <v>0.42128851540616247</v>
      </c>
      <c r="J11" s="21"/>
      <c r="K11"/>
      <c r="L11"/>
    </row>
    <row r="12" spans="1:12" ht="16.5" x14ac:dyDescent="0.3">
      <c r="A12" s="102" t="s">
        <v>86</v>
      </c>
      <c r="B12" s="19"/>
      <c r="C12" s="4" t="s">
        <v>7</v>
      </c>
      <c r="D12" s="1">
        <f t="shared" ref="D12:I12" si="4">VLOOKUP($D$7,BD,COLUMN()+23,FALSE)</f>
        <v>0.71877518130539886</v>
      </c>
      <c r="E12" s="1">
        <f t="shared" si="4"/>
        <v>0.72980501392757657</v>
      </c>
      <c r="F12" s="1">
        <f t="shared" si="4"/>
        <v>0.68201133144475923</v>
      </c>
      <c r="G12" s="1">
        <f t="shared" si="4"/>
        <v>0.70159955874241586</v>
      </c>
      <c r="H12" s="1">
        <f t="shared" si="4"/>
        <v>0.71524966261808365</v>
      </c>
      <c r="I12" s="1">
        <f t="shared" si="4"/>
        <v>0.74005602240896362</v>
      </c>
      <c r="J12" s="21"/>
      <c r="K12"/>
      <c r="L12"/>
    </row>
    <row r="13" spans="1:12" x14ac:dyDescent="0.25">
      <c r="A13" s="102" t="s">
        <v>21</v>
      </c>
      <c r="B13" s="19"/>
      <c r="C13" s="20"/>
      <c r="D13" s="20"/>
      <c r="E13" s="20"/>
      <c r="F13" s="20"/>
      <c r="G13" s="20"/>
      <c r="H13" s="20"/>
      <c r="I13" s="20"/>
      <c r="J13" s="21"/>
      <c r="K13"/>
      <c r="L13"/>
    </row>
    <row r="14" spans="1:12" x14ac:dyDescent="0.25">
      <c r="A14" s="102" t="s">
        <v>83</v>
      </c>
      <c r="B14" s="19"/>
      <c r="C14" s="20"/>
      <c r="D14" s="20"/>
      <c r="E14" s="20"/>
      <c r="F14" s="20"/>
      <c r="G14" s="20"/>
      <c r="H14" s="20"/>
      <c r="I14" s="20"/>
      <c r="J14" s="21"/>
      <c r="K14"/>
      <c r="L14"/>
    </row>
    <row r="15" spans="1:12" x14ac:dyDescent="0.25">
      <c r="A15" s="102" t="s">
        <v>22</v>
      </c>
      <c r="B15" s="19"/>
      <c r="C15" s="20"/>
      <c r="D15" s="20"/>
      <c r="E15" s="20"/>
      <c r="F15" s="20"/>
      <c r="G15" s="20"/>
      <c r="H15" s="20"/>
      <c r="I15" s="20"/>
      <c r="J15" s="21"/>
      <c r="K15"/>
      <c r="L15"/>
    </row>
    <row r="16" spans="1:12" x14ac:dyDescent="0.25">
      <c r="A16" s="102" t="s">
        <v>23</v>
      </c>
      <c r="B16" s="19"/>
      <c r="C16" s="20"/>
      <c r="D16" s="20"/>
      <c r="E16" s="20"/>
      <c r="F16" s="20"/>
      <c r="G16" s="20"/>
      <c r="H16" s="20"/>
      <c r="I16" s="20"/>
      <c r="J16" s="21"/>
      <c r="K16"/>
      <c r="L16"/>
    </row>
    <row r="17" spans="1:10" customFormat="1" x14ac:dyDescent="0.25">
      <c r="A17" s="102" t="s">
        <v>24</v>
      </c>
      <c r="B17" s="19"/>
      <c r="C17" s="20"/>
      <c r="D17" s="20"/>
      <c r="E17" s="20"/>
      <c r="F17" s="20"/>
      <c r="G17" s="20"/>
      <c r="H17" s="20"/>
      <c r="I17" s="20"/>
      <c r="J17" s="21"/>
    </row>
    <row r="18" spans="1:10" customFormat="1" x14ac:dyDescent="0.25">
      <c r="A18" s="102" t="s">
        <v>25</v>
      </c>
      <c r="B18" s="19"/>
      <c r="C18" s="20"/>
      <c r="D18" s="20"/>
      <c r="E18" s="20"/>
      <c r="F18" s="20"/>
      <c r="G18" s="20"/>
      <c r="H18" s="20"/>
      <c r="I18" s="20"/>
      <c r="J18" s="21"/>
    </row>
    <row r="19" spans="1:10" customFormat="1" x14ac:dyDescent="0.25">
      <c r="A19" s="102" t="s">
        <v>26</v>
      </c>
      <c r="B19" s="22"/>
      <c r="C19" s="20"/>
      <c r="D19" s="20"/>
      <c r="E19" s="20"/>
      <c r="F19" s="20"/>
      <c r="G19" s="20"/>
      <c r="H19" s="20"/>
      <c r="I19" s="20"/>
      <c r="J19" s="21"/>
    </row>
    <row r="20" spans="1:10" customFormat="1" x14ac:dyDescent="0.25">
      <c r="A20" s="102" t="s">
        <v>106</v>
      </c>
      <c r="B20" s="19"/>
      <c r="C20" s="20"/>
      <c r="D20" s="20"/>
      <c r="E20" s="20"/>
      <c r="F20" s="20"/>
      <c r="G20" s="20"/>
      <c r="H20" s="20"/>
      <c r="I20" s="20"/>
      <c r="J20" s="21"/>
    </row>
    <row r="21" spans="1:10" customFormat="1" x14ac:dyDescent="0.25">
      <c r="A21" s="101" t="s">
        <v>27</v>
      </c>
      <c r="B21" s="19"/>
      <c r="C21" s="20"/>
      <c r="D21" s="20"/>
      <c r="E21" s="20"/>
      <c r="F21" s="20"/>
      <c r="G21" s="20"/>
      <c r="H21" s="20"/>
      <c r="I21" s="20"/>
      <c r="J21" s="21"/>
    </row>
    <row r="22" spans="1:10" customFormat="1" x14ac:dyDescent="0.25">
      <c r="A22" s="102" t="s">
        <v>28</v>
      </c>
      <c r="B22" s="19"/>
      <c r="C22" s="20"/>
      <c r="D22" s="20"/>
      <c r="E22" s="20"/>
      <c r="F22" s="20"/>
      <c r="G22" s="20"/>
      <c r="H22" s="20"/>
      <c r="I22" s="20"/>
      <c r="J22" s="21"/>
    </row>
    <row r="23" spans="1:10" customFormat="1" x14ac:dyDescent="0.25">
      <c r="A23" s="102" t="s">
        <v>29</v>
      </c>
      <c r="B23" s="19"/>
      <c r="C23" s="20"/>
      <c r="D23" s="20"/>
      <c r="E23" s="20"/>
      <c r="F23" s="20"/>
      <c r="G23" s="20"/>
      <c r="H23" s="20"/>
      <c r="I23" s="20"/>
      <c r="J23" s="21"/>
    </row>
    <row r="24" spans="1:10" customFormat="1" x14ac:dyDescent="0.25">
      <c r="A24" s="102" t="s">
        <v>30</v>
      </c>
      <c r="B24" s="19"/>
      <c r="C24" s="20"/>
      <c r="D24" s="20"/>
      <c r="E24" s="20"/>
      <c r="F24" s="20"/>
      <c r="G24" s="20"/>
      <c r="H24" s="20"/>
      <c r="I24" s="20"/>
      <c r="J24" s="21"/>
    </row>
    <row r="25" spans="1:10" customFormat="1" x14ac:dyDescent="0.25">
      <c r="A25" s="102" t="s">
        <v>31</v>
      </c>
      <c r="B25" s="19"/>
      <c r="C25" s="20"/>
      <c r="D25" s="20"/>
      <c r="E25" s="20"/>
      <c r="F25" s="20"/>
      <c r="G25" s="20"/>
      <c r="H25" s="20"/>
      <c r="I25" s="20"/>
      <c r="J25" s="21"/>
    </row>
    <row r="26" spans="1:10" customFormat="1" x14ac:dyDescent="0.25">
      <c r="A26" s="102" t="s">
        <v>32</v>
      </c>
      <c r="B26" s="19"/>
      <c r="C26" s="20"/>
      <c r="D26" s="20"/>
      <c r="E26" s="20"/>
      <c r="F26" s="20"/>
      <c r="G26" s="20"/>
      <c r="H26" s="20"/>
      <c r="I26" s="20"/>
      <c r="J26" s="21"/>
    </row>
    <row r="27" spans="1:10" customFormat="1" x14ac:dyDescent="0.25">
      <c r="A27" s="102" t="s">
        <v>33</v>
      </c>
      <c r="B27" s="19"/>
      <c r="C27" s="20"/>
      <c r="D27" s="20"/>
      <c r="E27" s="20"/>
      <c r="F27" s="20"/>
      <c r="G27" s="20"/>
      <c r="H27" s="20"/>
      <c r="I27" s="20"/>
      <c r="J27" s="21"/>
    </row>
    <row r="28" spans="1:10" customFormat="1" x14ac:dyDescent="0.25">
      <c r="A28" s="102" t="s">
        <v>34</v>
      </c>
      <c r="B28" s="22"/>
      <c r="C28" s="20"/>
      <c r="D28" s="20"/>
      <c r="E28" s="20"/>
      <c r="F28" s="20"/>
      <c r="G28" s="20"/>
      <c r="H28" s="20"/>
      <c r="I28" s="20"/>
      <c r="J28" s="21"/>
    </row>
    <row r="29" spans="1:10" customFormat="1" x14ac:dyDescent="0.25">
      <c r="A29" s="102" t="s">
        <v>35</v>
      </c>
      <c r="B29" s="19"/>
      <c r="C29" s="20"/>
      <c r="D29" s="20"/>
      <c r="E29" s="20"/>
      <c r="F29" s="20"/>
      <c r="G29" s="20"/>
      <c r="H29" s="20"/>
      <c r="I29" s="20"/>
      <c r="J29" s="21"/>
    </row>
    <row r="30" spans="1:10" customFormat="1" x14ac:dyDescent="0.25">
      <c r="A30" s="101" t="s">
        <v>36</v>
      </c>
      <c r="B30" s="19"/>
      <c r="C30" s="20"/>
      <c r="D30" s="20"/>
      <c r="E30" s="20"/>
      <c r="F30" s="20"/>
      <c r="G30" s="20"/>
      <c r="H30" s="20"/>
      <c r="I30" s="20"/>
      <c r="J30" s="21"/>
    </row>
    <row r="31" spans="1:10" customFormat="1" x14ac:dyDescent="0.25">
      <c r="A31" s="102" t="s">
        <v>37</v>
      </c>
      <c r="B31" s="19"/>
      <c r="C31" s="20"/>
      <c r="D31" s="20"/>
      <c r="E31" s="20"/>
      <c r="F31" s="20"/>
      <c r="G31" s="20"/>
      <c r="H31" s="20"/>
      <c r="I31" s="20"/>
      <c r="J31" s="21"/>
    </row>
    <row r="32" spans="1:10" customFormat="1" x14ac:dyDescent="0.25">
      <c r="A32" s="102" t="s">
        <v>38</v>
      </c>
      <c r="B32" s="19"/>
      <c r="C32" s="20"/>
      <c r="D32" s="20"/>
      <c r="E32" s="20"/>
      <c r="F32" s="20"/>
      <c r="G32" s="20"/>
      <c r="H32" s="20"/>
      <c r="I32" s="20"/>
      <c r="J32" s="21"/>
    </row>
    <row r="33" spans="1:12" x14ac:dyDescent="0.25">
      <c r="A33" s="102" t="s">
        <v>39</v>
      </c>
      <c r="B33" s="19"/>
      <c r="C33" s="20"/>
      <c r="D33" s="20"/>
      <c r="E33" s="20"/>
      <c r="F33" s="20"/>
      <c r="G33" s="20"/>
      <c r="H33" s="20"/>
      <c r="I33" s="20"/>
      <c r="J33" s="21"/>
      <c r="K33"/>
      <c r="L33"/>
    </row>
    <row r="34" spans="1:12" ht="6.75" customHeight="1" x14ac:dyDescent="0.25">
      <c r="A34" s="102" t="s">
        <v>40</v>
      </c>
      <c r="B34" s="14"/>
      <c r="C34" s="20"/>
      <c r="D34" s="20"/>
      <c r="E34" s="20"/>
      <c r="F34" s="20"/>
      <c r="G34" s="20"/>
      <c r="H34" s="20"/>
      <c r="I34" s="20"/>
      <c r="J34" s="21"/>
    </row>
    <row r="35" spans="1:12" ht="6.75" customHeight="1" x14ac:dyDescent="0.25">
      <c r="A35" s="102" t="s">
        <v>41</v>
      </c>
      <c r="B35" s="14"/>
      <c r="C35" s="20"/>
      <c r="D35" s="20"/>
      <c r="E35" s="20"/>
      <c r="F35" s="20"/>
      <c r="G35" s="20"/>
      <c r="H35" s="20"/>
      <c r="I35" s="20"/>
      <c r="J35" s="21"/>
    </row>
    <row r="36" spans="1:12" ht="11.25" customHeight="1" thickBot="1" x14ac:dyDescent="0.3">
      <c r="A36" s="102" t="s">
        <v>42</v>
      </c>
      <c r="B36" s="28"/>
      <c r="C36" s="23"/>
      <c r="D36" s="23"/>
      <c r="E36" s="23"/>
      <c r="F36" s="23"/>
      <c r="G36" s="23"/>
      <c r="H36" s="29"/>
      <c r="I36" s="29"/>
      <c r="J36" s="30"/>
    </row>
    <row r="37" spans="1:12" hidden="1" x14ac:dyDescent="0.25">
      <c r="A37" s="102" t="s">
        <v>43</v>
      </c>
      <c r="B37" s="15"/>
    </row>
    <row r="38" spans="1:12" hidden="1" x14ac:dyDescent="0.25">
      <c r="A38" s="101" t="s">
        <v>44</v>
      </c>
      <c r="B38" s="15"/>
    </row>
    <row r="39" spans="1:12" hidden="1" x14ac:dyDescent="0.25">
      <c r="A39" s="103" t="s">
        <v>45</v>
      </c>
      <c r="B39" s="14"/>
    </row>
    <row r="40" spans="1:12" hidden="1" x14ac:dyDescent="0.25">
      <c r="A40" s="103" t="s">
        <v>46</v>
      </c>
      <c r="B40" s="12"/>
    </row>
    <row r="41" spans="1:12" hidden="1" x14ac:dyDescent="0.25">
      <c r="A41" s="102" t="s">
        <v>47</v>
      </c>
      <c r="B41" s="12"/>
    </row>
    <row r="42" spans="1:12" x14ac:dyDescent="0.25">
      <c r="A42" s="102" t="s">
        <v>48</v>
      </c>
      <c r="B42" s="12"/>
    </row>
    <row r="43" spans="1:12" x14ac:dyDescent="0.25">
      <c r="A43" s="102" t="s">
        <v>49</v>
      </c>
      <c r="B43" s="12"/>
    </row>
    <row r="44" spans="1:12" x14ac:dyDescent="0.25">
      <c r="A44" s="102" t="s">
        <v>50</v>
      </c>
      <c r="B44" s="12"/>
    </row>
    <row r="45" spans="1:12" x14ac:dyDescent="0.25">
      <c r="A45" s="102" t="s">
        <v>51</v>
      </c>
      <c r="B45" s="11"/>
    </row>
    <row r="46" spans="1:12" x14ac:dyDescent="0.25">
      <c r="A46" s="102" t="s">
        <v>52</v>
      </c>
      <c r="B46" s="12"/>
    </row>
    <row r="47" spans="1:12" x14ac:dyDescent="0.25">
      <c r="A47" s="104" t="s">
        <v>53</v>
      </c>
      <c r="B47" s="12"/>
    </row>
    <row r="48" spans="1:12" x14ac:dyDescent="0.25">
      <c r="A48" s="102" t="s">
        <v>54</v>
      </c>
      <c r="B48" s="12"/>
    </row>
    <row r="49" spans="1:2" x14ac:dyDescent="0.25">
      <c r="A49" s="102" t="s">
        <v>55</v>
      </c>
      <c r="B49" s="12"/>
    </row>
    <row r="50" spans="1:2" x14ac:dyDescent="0.25">
      <c r="A50" s="102" t="s">
        <v>56</v>
      </c>
      <c r="B50" s="12"/>
    </row>
    <row r="51" spans="1:2" x14ac:dyDescent="0.25">
      <c r="A51" s="102" t="s">
        <v>57</v>
      </c>
      <c r="B51" s="12"/>
    </row>
    <row r="52" spans="1:2" x14ac:dyDescent="0.25">
      <c r="A52" s="102" t="s">
        <v>58</v>
      </c>
      <c r="B52" s="12"/>
    </row>
    <row r="53" spans="1:2" x14ac:dyDescent="0.25">
      <c r="A53" s="102" t="s">
        <v>59</v>
      </c>
      <c r="B53" s="12"/>
    </row>
    <row r="54" spans="1:2" x14ac:dyDescent="0.25">
      <c r="A54" s="102" t="s">
        <v>60</v>
      </c>
      <c r="B54" s="12"/>
    </row>
    <row r="55" spans="1:2" x14ac:dyDescent="0.25">
      <c r="A55" s="102" t="s">
        <v>61</v>
      </c>
      <c r="B55" s="12"/>
    </row>
    <row r="56" spans="1:2" x14ac:dyDescent="0.25">
      <c r="A56" s="102" t="s">
        <v>62</v>
      </c>
      <c r="B56" s="12"/>
    </row>
    <row r="57" spans="1:2" x14ac:dyDescent="0.25">
      <c r="A57" s="102" t="s">
        <v>63</v>
      </c>
      <c r="B57" s="10"/>
    </row>
    <row r="58" spans="1:2" x14ac:dyDescent="0.25">
      <c r="A58" s="102" t="s">
        <v>64</v>
      </c>
      <c r="B58" s="12"/>
    </row>
    <row r="59" spans="1:2" x14ac:dyDescent="0.25">
      <c r="A59" s="105" t="s">
        <v>65</v>
      </c>
      <c r="B59" s="12"/>
    </row>
    <row r="60" spans="1:2" x14ac:dyDescent="0.25">
      <c r="A60" s="102" t="s">
        <v>84</v>
      </c>
    </row>
    <row r="61" spans="1:2" x14ac:dyDescent="0.25">
      <c r="A61" s="102" t="s">
        <v>66</v>
      </c>
    </row>
    <row r="62" spans="1:2" x14ac:dyDescent="0.25">
      <c r="A62" s="102" t="s">
        <v>67</v>
      </c>
    </row>
    <row r="63" spans="1:2" x14ac:dyDescent="0.25">
      <c r="A63" s="102" t="s">
        <v>85</v>
      </c>
    </row>
  </sheetData>
  <sheetProtection password="DE78" sheet="1" objects="1" scenarios="1"/>
  <mergeCells count="5">
    <mergeCell ref="D7:I7"/>
    <mergeCell ref="D6:I6"/>
    <mergeCell ref="B1:J1"/>
    <mergeCell ref="B2:J2"/>
    <mergeCell ref="B3:J3"/>
  </mergeCells>
  <conditionalFormatting sqref="D9:I12">
    <cfRule type="colorScale" priority="1">
      <colorScale>
        <cfvo type="num" val="0.3"/>
        <cfvo type="num" val="0.4"/>
        <cfvo type="num" val="0.5"/>
        <color rgb="FFFF0000"/>
        <color rgb="FFFFFF00"/>
        <color rgb="FF66FF33"/>
      </colorScale>
    </cfRule>
  </conditionalFormatting>
  <dataValidations count="1">
    <dataValidation type="list" allowBlank="1" showInputMessage="1" showErrorMessage="1" sqref="D7:I7">
      <formula1>$A$4:$A$63</formula1>
    </dataValidation>
  </dataValidations>
  <pageMargins left="0.7" right="0.7" top="0.75" bottom="0.75" header="0.3" footer="0.3"/>
  <pageSetup paperSize="9" scale="67"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41"/>
  <sheetViews>
    <sheetView topLeftCell="B1" zoomScale="70" zoomScaleNormal="70" workbookViewId="0">
      <selection activeCell="I5" sqref="I5"/>
    </sheetView>
  </sheetViews>
  <sheetFormatPr baseColWidth="10" defaultRowHeight="15" x14ac:dyDescent="0.25"/>
  <cols>
    <col min="1" max="1" width="26" customWidth="1"/>
    <col min="2" max="2" width="17.7109375" bestFit="1" customWidth="1"/>
  </cols>
  <sheetData>
    <row r="1" spans="1:32" x14ac:dyDescent="0.25">
      <c r="A1" s="5" t="s">
        <v>73</v>
      </c>
      <c r="B1" s="5" t="s">
        <v>72</v>
      </c>
      <c r="C1" s="129" t="s">
        <v>71</v>
      </c>
      <c r="D1" s="129"/>
      <c r="E1" s="129"/>
      <c r="F1" s="129"/>
      <c r="G1" s="129"/>
      <c r="H1" s="129"/>
      <c r="I1" s="130" t="s">
        <v>6</v>
      </c>
      <c r="J1" s="131"/>
      <c r="K1" s="131"/>
      <c r="L1" s="131"/>
      <c r="M1" s="131"/>
      <c r="N1" s="132"/>
      <c r="O1" s="133" t="s">
        <v>5</v>
      </c>
      <c r="P1" s="134"/>
      <c r="Q1" s="134"/>
      <c r="R1" s="134"/>
      <c r="S1" s="134"/>
      <c r="T1" s="135"/>
      <c r="U1" s="143" t="s">
        <v>8</v>
      </c>
      <c r="V1" s="144"/>
      <c r="W1" s="144"/>
      <c r="X1" s="144"/>
      <c r="Y1" s="144"/>
      <c r="Z1" s="145"/>
      <c r="AA1" s="146" t="s">
        <v>7</v>
      </c>
      <c r="AB1" s="147"/>
      <c r="AC1" s="147"/>
      <c r="AD1" s="147"/>
      <c r="AE1" s="147"/>
      <c r="AF1" s="148"/>
    </row>
    <row r="2" spans="1:32" x14ac:dyDescent="0.25">
      <c r="A2" s="37" t="s">
        <v>13</v>
      </c>
      <c r="B2" s="6" t="s">
        <v>77</v>
      </c>
      <c r="C2" s="7" t="s">
        <v>69</v>
      </c>
      <c r="D2" s="7" t="s">
        <v>4</v>
      </c>
      <c r="E2" s="7" t="s">
        <v>68</v>
      </c>
      <c r="F2" s="7" t="s">
        <v>82</v>
      </c>
      <c r="G2" s="7" t="s">
        <v>87</v>
      </c>
      <c r="H2" s="7" t="s">
        <v>89</v>
      </c>
      <c r="I2" s="33">
        <v>0.67687348912167611</v>
      </c>
      <c r="J2" s="33">
        <v>0.68857938718662948</v>
      </c>
      <c r="K2" s="33">
        <v>0.62677053824362605</v>
      </c>
      <c r="L2" s="33">
        <v>0.63430777716492004</v>
      </c>
      <c r="M2" s="33">
        <v>0.59649122807017541</v>
      </c>
      <c r="N2" s="33">
        <v>0.58543417366946782</v>
      </c>
      <c r="O2" s="34">
        <v>0.49234488315874297</v>
      </c>
      <c r="P2" s="34">
        <v>0.52590529247910867</v>
      </c>
      <c r="Q2" s="34">
        <v>0.44192634560906513</v>
      </c>
      <c r="R2" s="34">
        <v>0.51020408163265307</v>
      </c>
      <c r="S2" s="34">
        <v>0.45411605937921729</v>
      </c>
      <c r="T2" s="34">
        <v>0.51148459383753497</v>
      </c>
      <c r="U2" s="35">
        <v>0.35535858178887991</v>
      </c>
      <c r="V2" s="35">
        <v>0.40055710306406683</v>
      </c>
      <c r="W2" s="35">
        <v>0.33073654390934842</v>
      </c>
      <c r="X2" s="35">
        <v>0.41202426916712631</v>
      </c>
      <c r="Y2" s="35">
        <v>0.36437246963562753</v>
      </c>
      <c r="Z2" s="35">
        <v>0.42128851540616247</v>
      </c>
      <c r="AA2" s="36">
        <v>0.71877518130539886</v>
      </c>
      <c r="AB2" s="36">
        <v>0.72980501392757657</v>
      </c>
      <c r="AC2" s="36">
        <v>0.68201133144475923</v>
      </c>
      <c r="AD2" s="36">
        <v>0.70159955874241586</v>
      </c>
      <c r="AE2" s="36">
        <v>0.71524966261808365</v>
      </c>
      <c r="AF2" s="36">
        <v>0.74005602240896362</v>
      </c>
    </row>
    <row r="3" spans="1:32" x14ac:dyDescent="0.25">
      <c r="A3" s="51" t="s">
        <v>14</v>
      </c>
      <c r="B3" s="8" t="s">
        <v>75</v>
      </c>
      <c r="C3" s="7" t="s">
        <v>69</v>
      </c>
      <c r="D3" s="7" t="s">
        <v>4</v>
      </c>
      <c r="E3" s="7" t="s">
        <v>68</v>
      </c>
      <c r="F3" s="7" t="s">
        <v>82</v>
      </c>
      <c r="G3" s="7" t="s">
        <v>87</v>
      </c>
      <c r="H3" s="7" t="s">
        <v>89</v>
      </c>
      <c r="I3" s="33">
        <v>0.45652173913043476</v>
      </c>
      <c r="J3" s="33">
        <v>0.63793103448275867</v>
      </c>
      <c r="K3" s="33">
        <v>0.44680851063829785</v>
      </c>
      <c r="L3" s="33">
        <v>0.51219512195121952</v>
      </c>
      <c r="M3" s="33">
        <v>0.44186046511627908</v>
      </c>
      <c r="N3" s="33">
        <v>0.45528455284552843</v>
      </c>
      <c r="O3" s="34">
        <v>0.32608695652173914</v>
      </c>
      <c r="P3" s="34">
        <v>0.5431034482758621</v>
      </c>
      <c r="Q3" s="34">
        <v>0.23404255319148937</v>
      </c>
      <c r="R3" s="34">
        <v>0.35772357723577236</v>
      </c>
      <c r="S3" s="34">
        <v>0.20930232558139536</v>
      </c>
      <c r="T3" s="34">
        <v>0.37398373983739835</v>
      </c>
      <c r="U3" s="35">
        <v>0.21739130434782608</v>
      </c>
      <c r="V3" s="35">
        <v>0.38793103448275862</v>
      </c>
      <c r="W3" s="35">
        <v>0.19148936170212766</v>
      </c>
      <c r="X3" s="35">
        <v>0.26016260162601629</v>
      </c>
      <c r="Y3" s="35">
        <v>0.13953488372093023</v>
      </c>
      <c r="Z3" s="35">
        <v>0.26829268292682928</v>
      </c>
      <c r="AA3" s="36">
        <v>0.56521739130434778</v>
      </c>
      <c r="AB3" s="36">
        <v>0.68965517241379315</v>
      </c>
      <c r="AC3" s="36">
        <v>0.61702127659574468</v>
      </c>
      <c r="AD3" s="36">
        <v>0.60162601626016265</v>
      </c>
      <c r="AE3" s="36">
        <v>0.65116279069767447</v>
      </c>
      <c r="AF3" s="36">
        <v>0.69918699186991873</v>
      </c>
    </row>
    <row r="4" spans="1:32" ht="14.25" customHeight="1" x14ac:dyDescent="0.25">
      <c r="A4" s="55" t="s">
        <v>15</v>
      </c>
      <c r="B4" s="9" t="s">
        <v>76</v>
      </c>
      <c r="C4" s="7" t="s">
        <v>109</v>
      </c>
      <c r="D4" s="7" t="s">
        <v>2</v>
      </c>
      <c r="E4" s="7" t="s">
        <v>3</v>
      </c>
      <c r="F4" s="7" t="s">
        <v>4</v>
      </c>
      <c r="G4" s="7" t="s">
        <v>82</v>
      </c>
      <c r="H4" s="7" t="s">
        <v>89</v>
      </c>
      <c r="I4" s="33">
        <v>0.4642857142857143</v>
      </c>
      <c r="J4" s="33">
        <v>0.4375</v>
      </c>
      <c r="K4" s="33">
        <v>0.36666666666666664</v>
      </c>
      <c r="L4" s="33">
        <v>0.53125</v>
      </c>
      <c r="M4" s="33">
        <v>0.5</v>
      </c>
      <c r="N4" s="33">
        <v>0.30769230769230771</v>
      </c>
      <c r="O4" s="34">
        <v>0.35714285714285715</v>
      </c>
      <c r="P4" s="34">
        <v>0.34375</v>
      </c>
      <c r="Q4" s="34">
        <v>0.2</v>
      </c>
      <c r="R4" s="34">
        <v>0.46875</v>
      </c>
      <c r="S4" s="34">
        <v>0.26315789473684209</v>
      </c>
      <c r="T4" s="34">
        <v>0.30769230769230771</v>
      </c>
      <c r="U4" s="35">
        <v>7.1428571428571425E-2</v>
      </c>
      <c r="V4" s="35">
        <v>3.125E-2</v>
      </c>
      <c r="W4" s="35">
        <v>0.13333333333333333</v>
      </c>
      <c r="X4" s="35">
        <v>0.1875</v>
      </c>
      <c r="Y4" s="35">
        <v>0.18421052631578946</v>
      </c>
      <c r="Z4" s="35">
        <v>0.10256410256410256</v>
      </c>
      <c r="AA4" s="36">
        <v>0.5</v>
      </c>
      <c r="AB4" s="36">
        <v>0.4375</v>
      </c>
      <c r="AC4" s="36">
        <v>0.4</v>
      </c>
      <c r="AD4" s="36">
        <v>0.5625</v>
      </c>
      <c r="AE4" s="36">
        <v>0.60526315789473684</v>
      </c>
      <c r="AF4" s="36">
        <v>0.61538461538461542</v>
      </c>
    </row>
    <row r="5" spans="1:32" ht="14.25" customHeight="1" x14ac:dyDescent="0.25">
      <c r="A5" s="55" t="s">
        <v>16</v>
      </c>
      <c r="B5" s="9" t="s">
        <v>76</v>
      </c>
      <c r="C5" s="7" t="s">
        <v>109</v>
      </c>
      <c r="D5" s="7" t="s">
        <v>2</v>
      </c>
      <c r="E5" s="7" t="s">
        <v>3</v>
      </c>
      <c r="F5" s="7" t="s">
        <v>4</v>
      </c>
      <c r="G5" s="7" t="s">
        <v>82</v>
      </c>
      <c r="H5" s="7" t="s">
        <v>89</v>
      </c>
      <c r="I5" s="33">
        <v>0.61538461538461542</v>
      </c>
      <c r="J5" s="33">
        <v>0.58333333333333337</v>
      </c>
      <c r="K5" s="33">
        <v>0.6</v>
      </c>
      <c r="L5" s="33">
        <v>0.53846153846153844</v>
      </c>
      <c r="M5" s="33">
        <v>0.52500000000000002</v>
      </c>
      <c r="N5" s="33">
        <v>0.34210526315789475</v>
      </c>
      <c r="O5" s="34">
        <v>0.46153846153846156</v>
      </c>
      <c r="P5" s="34">
        <v>0.27777777777777779</v>
      </c>
      <c r="Q5" s="34">
        <v>0.51428571428571423</v>
      </c>
      <c r="R5" s="34">
        <v>0.48717948717948717</v>
      </c>
      <c r="S5" s="34">
        <v>0.42499999999999999</v>
      </c>
      <c r="T5" s="34">
        <v>0.34210526315789475</v>
      </c>
      <c r="U5" s="35">
        <v>0.28205128205128205</v>
      </c>
      <c r="V5" s="35">
        <v>0.19444444444444445</v>
      </c>
      <c r="W5" s="35">
        <v>0.31428571428571428</v>
      </c>
      <c r="X5" s="35">
        <v>0.4358974358974359</v>
      </c>
      <c r="Y5" s="35">
        <v>0.375</v>
      </c>
      <c r="Z5" s="35">
        <v>0.28947368421052633</v>
      </c>
      <c r="AA5" s="36">
        <v>0.64102564102564108</v>
      </c>
      <c r="AB5" s="36">
        <v>0.58333333333333337</v>
      </c>
      <c r="AC5" s="36">
        <v>0.62857142857142856</v>
      </c>
      <c r="AD5" s="36">
        <v>0.61538461538461542</v>
      </c>
      <c r="AE5" s="36">
        <v>0.6</v>
      </c>
      <c r="AF5" s="36">
        <v>0.57894736842105265</v>
      </c>
    </row>
    <row r="6" spans="1:32" ht="14.25" customHeight="1" x14ac:dyDescent="0.25">
      <c r="A6" s="55" t="s">
        <v>17</v>
      </c>
      <c r="B6" s="9" t="s">
        <v>76</v>
      </c>
      <c r="C6" s="7" t="s">
        <v>69</v>
      </c>
      <c r="D6" s="7" t="s">
        <v>4</v>
      </c>
      <c r="E6" s="7" t="s">
        <v>68</v>
      </c>
      <c r="F6" s="7" t="s">
        <v>82</v>
      </c>
      <c r="G6" s="7" t="s">
        <v>87</v>
      </c>
      <c r="H6" s="7" t="s">
        <v>89</v>
      </c>
      <c r="I6" s="33">
        <v>0.45652173913043476</v>
      </c>
      <c r="J6" s="33">
        <v>0.8</v>
      </c>
      <c r="K6" s="33">
        <v>0.44680851063829785</v>
      </c>
      <c r="L6" s="33">
        <v>0.51111111111111107</v>
      </c>
      <c r="M6" s="33">
        <v>0.44186046511627908</v>
      </c>
      <c r="N6" s="33">
        <v>0.67391304347826086</v>
      </c>
      <c r="O6" s="34">
        <v>0.32608695652173914</v>
      </c>
      <c r="P6" s="34">
        <v>0.64444444444444449</v>
      </c>
      <c r="Q6" s="34">
        <v>0.23404255319148937</v>
      </c>
      <c r="R6" s="34">
        <v>0.37777777777777777</v>
      </c>
      <c r="S6" s="34">
        <v>0.20930232558139536</v>
      </c>
      <c r="T6" s="34">
        <v>0.45652173913043476</v>
      </c>
      <c r="U6" s="35">
        <v>0.21739130434782608</v>
      </c>
      <c r="V6" s="35">
        <v>0.48888888888888887</v>
      </c>
      <c r="W6" s="35">
        <v>0.19148936170212766</v>
      </c>
      <c r="X6" s="35">
        <v>0.22222222222222221</v>
      </c>
      <c r="Y6" s="35">
        <v>0.13953488372093023</v>
      </c>
      <c r="Z6" s="35">
        <v>0.39130434782608697</v>
      </c>
      <c r="AA6" s="36">
        <v>0.56521739130434778</v>
      </c>
      <c r="AB6" s="36">
        <v>0.84444444444444444</v>
      </c>
      <c r="AC6" s="36">
        <v>0.61702127659574468</v>
      </c>
      <c r="AD6" s="36">
        <v>0.6</v>
      </c>
      <c r="AE6" s="36">
        <v>0.65116279069767447</v>
      </c>
      <c r="AF6" s="36">
        <v>0.86956521739130432</v>
      </c>
    </row>
    <row r="7" spans="1:32" ht="14.25" customHeight="1" x14ac:dyDescent="0.25">
      <c r="A7" s="51" t="s">
        <v>18</v>
      </c>
      <c r="B7" s="8" t="s">
        <v>75</v>
      </c>
      <c r="C7" s="7" t="s">
        <v>69</v>
      </c>
      <c r="D7" s="7" t="s">
        <v>4</v>
      </c>
      <c r="E7" s="7" t="s">
        <v>68</v>
      </c>
      <c r="F7" s="7" t="s">
        <v>82</v>
      </c>
      <c r="G7" s="7" t="s">
        <v>87</v>
      </c>
      <c r="H7" s="7" t="s">
        <v>89</v>
      </c>
      <c r="I7" s="33">
        <v>0.60109289617486339</v>
      </c>
      <c r="J7" s="33">
        <v>0.42900302114803623</v>
      </c>
      <c r="K7" s="33">
        <v>0.44620253164556961</v>
      </c>
      <c r="L7" s="33">
        <v>0.40370370370370373</v>
      </c>
      <c r="M7" s="33">
        <v>0.50408719346049047</v>
      </c>
      <c r="N7" s="33">
        <v>0.25850340136054423</v>
      </c>
      <c r="O7" s="34">
        <v>0.39890710382513661</v>
      </c>
      <c r="P7" s="34">
        <v>0.29607250755287007</v>
      </c>
      <c r="Q7" s="34">
        <v>0.26265822784810128</v>
      </c>
      <c r="R7" s="34">
        <v>0.2814814814814815</v>
      </c>
      <c r="S7" s="34">
        <v>0.39782016348773841</v>
      </c>
      <c r="T7" s="34">
        <v>0.24829931972789115</v>
      </c>
      <c r="U7" s="35">
        <v>0.32786885245901637</v>
      </c>
      <c r="V7" s="35">
        <v>0.27492447129909364</v>
      </c>
      <c r="W7" s="35">
        <v>0.21518987341772153</v>
      </c>
      <c r="X7" s="35">
        <v>0.25925925925925924</v>
      </c>
      <c r="Y7" s="35">
        <v>0.35422343324250682</v>
      </c>
      <c r="Z7" s="35">
        <v>0.24489795918367346</v>
      </c>
      <c r="AA7" s="36">
        <v>0.63387978142076506</v>
      </c>
      <c r="AB7" s="36">
        <v>0.47432024169184289</v>
      </c>
      <c r="AC7" s="36">
        <v>0.49683544303797467</v>
      </c>
      <c r="AD7" s="36">
        <v>0.45925925925925926</v>
      </c>
      <c r="AE7" s="36">
        <v>0.63215258855585832</v>
      </c>
      <c r="AF7" s="36">
        <v>0.47619047619047616</v>
      </c>
    </row>
    <row r="8" spans="1:32" ht="14.25" customHeight="1" x14ac:dyDescent="0.25">
      <c r="A8" s="55" t="s">
        <v>19</v>
      </c>
      <c r="B8" s="9" t="s">
        <v>76</v>
      </c>
      <c r="C8" s="7" t="s">
        <v>70</v>
      </c>
      <c r="D8" s="7" t="s">
        <v>69</v>
      </c>
      <c r="E8" s="7" t="s">
        <v>68</v>
      </c>
      <c r="F8" s="7" t="s">
        <v>82</v>
      </c>
      <c r="G8" s="7" t="s">
        <v>87</v>
      </c>
      <c r="H8" s="7" t="s">
        <v>89</v>
      </c>
      <c r="I8" s="33">
        <v>0.56000000000000005</v>
      </c>
      <c r="J8" s="33">
        <v>0.59183673469387754</v>
      </c>
      <c r="K8" s="33">
        <v>0.69565217391304346</v>
      </c>
      <c r="L8" s="33">
        <v>0.44680851063829785</v>
      </c>
      <c r="M8" s="33">
        <v>0.56000000000000005</v>
      </c>
      <c r="N8" s="33">
        <v>0.16216216216216217</v>
      </c>
      <c r="O8" s="34">
        <v>0.28000000000000003</v>
      </c>
      <c r="P8" s="34">
        <v>0.44897959183673469</v>
      </c>
      <c r="Q8" s="34">
        <v>0.52173913043478259</v>
      </c>
      <c r="R8" s="34">
        <v>0.34042553191489361</v>
      </c>
      <c r="S8" s="34">
        <v>0.44</v>
      </c>
      <c r="T8" s="34">
        <v>0.10810810810810811</v>
      </c>
      <c r="U8" s="35">
        <v>0.28000000000000003</v>
      </c>
      <c r="V8" s="35">
        <v>0.42857142857142855</v>
      </c>
      <c r="W8" s="35">
        <v>0.47826086956521741</v>
      </c>
      <c r="X8" s="35">
        <v>0.2978723404255319</v>
      </c>
      <c r="Y8" s="35">
        <v>0.36</v>
      </c>
      <c r="Z8" s="35">
        <v>0.10810810810810811</v>
      </c>
      <c r="AA8" s="36">
        <v>0.6</v>
      </c>
      <c r="AB8" s="36">
        <v>0.59183673469387754</v>
      </c>
      <c r="AC8" s="36">
        <v>0.69565217391304346</v>
      </c>
      <c r="AD8" s="36">
        <v>0.48936170212765956</v>
      </c>
      <c r="AE8" s="36">
        <v>0.76</v>
      </c>
      <c r="AF8" s="36">
        <v>0.48648648648648651</v>
      </c>
    </row>
    <row r="9" spans="1:32" s="140" customFormat="1" ht="14.25" customHeight="1" x14ac:dyDescent="0.25">
      <c r="A9" s="136" t="s">
        <v>20</v>
      </c>
      <c r="B9" s="137" t="s">
        <v>76</v>
      </c>
      <c r="C9" s="138" t="s">
        <v>110</v>
      </c>
      <c r="D9" s="138" t="s">
        <v>111</v>
      </c>
      <c r="E9" s="138" t="s">
        <v>70</v>
      </c>
      <c r="F9" s="138" t="s">
        <v>69</v>
      </c>
      <c r="G9" s="138" t="s">
        <v>68</v>
      </c>
      <c r="H9" s="138" t="s">
        <v>87</v>
      </c>
      <c r="I9" s="139">
        <v>0.53191489361702127</v>
      </c>
      <c r="J9" s="139">
        <v>0.44680851063829785</v>
      </c>
      <c r="K9" s="139">
        <v>0.4375</v>
      </c>
      <c r="L9" s="139">
        <v>0.52083333333333337</v>
      </c>
      <c r="M9" s="139">
        <v>0.3</v>
      </c>
      <c r="N9" s="139">
        <v>0.38709677419354838</v>
      </c>
      <c r="O9" s="34">
        <v>0.34042553191489361</v>
      </c>
      <c r="P9" s="34">
        <v>0.25531914893617019</v>
      </c>
      <c r="Q9" s="34">
        <v>0.22916666666666666</v>
      </c>
      <c r="R9" s="34">
        <v>0.3125</v>
      </c>
      <c r="S9" s="34">
        <v>0.25</v>
      </c>
      <c r="T9" s="34">
        <v>0.25806451612903225</v>
      </c>
      <c r="U9" s="35">
        <v>0.21276595744680851</v>
      </c>
      <c r="V9" s="35">
        <v>0.23404255319148937</v>
      </c>
      <c r="W9" s="35">
        <v>0.1875</v>
      </c>
      <c r="X9" s="35">
        <v>0.25</v>
      </c>
      <c r="Y9" s="35">
        <v>0.22500000000000001</v>
      </c>
      <c r="Z9" s="35">
        <v>0.25806451612903225</v>
      </c>
      <c r="AA9" s="36">
        <v>0.57446808510638303</v>
      </c>
      <c r="AB9" s="36">
        <v>0.57446808510638303</v>
      </c>
      <c r="AC9" s="36">
        <v>0.5</v>
      </c>
      <c r="AD9" s="36">
        <v>0.5625</v>
      </c>
      <c r="AE9" s="36">
        <v>0.35</v>
      </c>
      <c r="AF9" s="36">
        <v>0.5161290322580645</v>
      </c>
    </row>
    <row r="10" spans="1:32" ht="14.25" customHeight="1" x14ac:dyDescent="0.25">
      <c r="A10" s="55" t="s">
        <v>86</v>
      </c>
      <c r="B10" s="9" t="s">
        <v>76</v>
      </c>
      <c r="C10" s="7" t="s">
        <v>108</v>
      </c>
      <c r="D10" s="7" t="s">
        <v>108</v>
      </c>
      <c r="E10" s="7" t="s">
        <v>108</v>
      </c>
      <c r="F10" s="7" t="s">
        <v>108</v>
      </c>
      <c r="G10" s="7" t="s">
        <v>108</v>
      </c>
      <c r="H10" s="7" t="s">
        <v>87</v>
      </c>
      <c r="I10" s="33" t="s">
        <v>108</v>
      </c>
      <c r="J10" s="33" t="s">
        <v>108</v>
      </c>
      <c r="K10" s="33" t="s">
        <v>108</v>
      </c>
      <c r="L10" s="33" t="s">
        <v>108</v>
      </c>
      <c r="M10" s="33" t="s">
        <v>108</v>
      </c>
      <c r="N10" s="33">
        <v>0.7</v>
      </c>
      <c r="O10" s="34" t="s">
        <v>108</v>
      </c>
      <c r="P10" s="34" t="s">
        <v>108</v>
      </c>
      <c r="Q10" s="34" t="s">
        <v>108</v>
      </c>
      <c r="R10" s="34" t="s">
        <v>108</v>
      </c>
      <c r="S10" s="34" t="s">
        <v>108</v>
      </c>
      <c r="T10" s="34">
        <v>0.68</v>
      </c>
      <c r="U10" s="35" t="s">
        <v>108</v>
      </c>
      <c r="V10" s="35" t="s">
        <v>108</v>
      </c>
      <c r="W10" s="35" t="s">
        <v>108</v>
      </c>
      <c r="X10" s="35" t="s">
        <v>108</v>
      </c>
      <c r="Y10" s="35" t="s">
        <v>108</v>
      </c>
      <c r="Z10" s="35">
        <v>0.64</v>
      </c>
      <c r="AA10" s="36" t="s">
        <v>108</v>
      </c>
      <c r="AB10" s="36" t="s">
        <v>108</v>
      </c>
      <c r="AC10" s="36" t="s">
        <v>108</v>
      </c>
      <c r="AD10" s="36" t="s">
        <v>108</v>
      </c>
      <c r="AE10" s="36" t="s">
        <v>108</v>
      </c>
      <c r="AF10" s="36">
        <v>0.76</v>
      </c>
    </row>
    <row r="11" spans="1:32" ht="14.25" customHeight="1" x14ac:dyDescent="0.25">
      <c r="A11" s="55" t="s">
        <v>21</v>
      </c>
      <c r="B11" s="9" t="s">
        <v>76</v>
      </c>
      <c r="C11" s="7" t="s">
        <v>110</v>
      </c>
      <c r="D11" s="7" t="s">
        <v>111</v>
      </c>
      <c r="E11" s="7" t="s">
        <v>70</v>
      </c>
      <c r="F11" s="7" t="s">
        <v>69</v>
      </c>
      <c r="G11" s="7" t="s">
        <v>68</v>
      </c>
      <c r="H11" s="7" t="s">
        <v>87</v>
      </c>
      <c r="I11" s="33">
        <v>0.53191489361702127</v>
      </c>
      <c r="J11" s="33">
        <v>0.53191489361702127</v>
      </c>
      <c r="K11" s="33">
        <v>0.56521739130434778</v>
      </c>
      <c r="L11" s="33">
        <v>0.63888888888888884</v>
      </c>
      <c r="M11" s="33">
        <v>0.6</v>
      </c>
      <c r="N11" s="33">
        <v>0.34</v>
      </c>
      <c r="O11" s="34">
        <v>0.40425531914893614</v>
      </c>
      <c r="P11" s="34">
        <v>0.44680851063829785</v>
      </c>
      <c r="Q11" s="34">
        <v>0.5</v>
      </c>
      <c r="R11" s="34">
        <v>0.41666666666666669</v>
      </c>
      <c r="S11" s="34">
        <v>0.3</v>
      </c>
      <c r="T11" s="34">
        <v>0.28000000000000003</v>
      </c>
      <c r="U11" s="35">
        <v>0.1702127659574468</v>
      </c>
      <c r="V11" s="35">
        <v>0.34042553191489361</v>
      </c>
      <c r="W11" s="35">
        <v>0.30434782608695654</v>
      </c>
      <c r="X11" s="35">
        <v>0.19444444444444445</v>
      </c>
      <c r="Y11" s="35">
        <v>7.4999999999999997E-2</v>
      </c>
      <c r="Z11" s="35">
        <v>0.18</v>
      </c>
      <c r="AA11" s="36">
        <v>0.53191489361702127</v>
      </c>
      <c r="AB11" s="36">
        <v>0.57446808510638303</v>
      </c>
      <c r="AC11" s="36">
        <v>0.58695652173913049</v>
      </c>
      <c r="AD11" s="36">
        <v>0.72222222222222221</v>
      </c>
      <c r="AE11" s="36">
        <v>0.65</v>
      </c>
      <c r="AF11" s="36">
        <v>0.42</v>
      </c>
    </row>
    <row r="12" spans="1:32" ht="14.25" customHeight="1" x14ac:dyDescent="0.25">
      <c r="A12" s="55" t="s">
        <v>83</v>
      </c>
      <c r="B12" s="9" t="s">
        <v>76</v>
      </c>
      <c r="C12" s="7" t="s">
        <v>108</v>
      </c>
      <c r="D12" s="7" t="s">
        <v>108</v>
      </c>
      <c r="E12" s="7" t="s">
        <v>108</v>
      </c>
      <c r="F12" s="7" t="s">
        <v>108</v>
      </c>
      <c r="G12" s="7" t="s">
        <v>82</v>
      </c>
      <c r="H12" s="7" t="s">
        <v>89</v>
      </c>
      <c r="I12" s="33" t="s">
        <v>108</v>
      </c>
      <c r="J12" s="33" t="s">
        <v>108</v>
      </c>
      <c r="K12" s="33" t="s">
        <v>108</v>
      </c>
      <c r="L12" s="33" t="s">
        <v>108</v>
      </c>
      <c r="M12" s="33">
        <v>0.54545454545454541</v>
      </c>
      <c r="N12" s="33">
        <v>0.22</v>
      </c>
      <c r="O12" s="34" t="s">
        <v>108</v>
      </c>
      <c r="P12" s="34" t="s">
        <v>108</v>
      </c>
      <c r="Q12" s="34" t="s">
        <v>108</v>
      </c>
      <c r="R12" s="34" t="s">
        <v>108</v>
      </c>
      <c r="S12" s="34">
        <v>0.40909090909090912</v>
      </c>
      <c r="T12" s="34">
        <v>0.22</v>
      </c>
      <c r="U12" s="35" t="s">
        <v>108</v>
      </c>
      <c r="V12" s="35" t="s">
        <v>108</v>
      </c>
      <c r="W12" s="35" t="s">
        <v>108</v>
      </c>
      <c r="X12" s="35" t="s">
        <v>108</v>
      </c>
      <c r="Y12" s="35">
        <v>0.38636363636363635</v>
      </c>
      <c r="Z12" s="35">
        <v>0.22</v>
      </c>
      <c r="AA12" s="36" t="s">
        <v>108</v>
      </c>
      <c r="AB12" s="36" t="s">
        <v>108</v>
      </c>
      <c r="AC12" s="36" t="s">
        <v>108</v>
      </c>
      <c r="AD12" s="36" t="s">
        <v>108</v>
      </c>
      <c r="AE12" s="36">
        <v>0.59090909090909094</v>
      </c>
      <c r="AF12" s="36">
        <v>0.46</v>
      </c>
    </row>
    <row r="13" spans="1:32" ht="14.25" customHeight="1" x14ac:dyDescent="0.25">
      <c r="A13" s="55" t="s">
        <v>22</v>
      </c>
      <c r="B13" s="9" t="s">
        <v>76</v>
      </c>
      <c r="C13" s="7" t="s">
        <v>109</v>
      </c>
      <c r="D13" s="7" t="s">
        <v>2</v>
      </c>
      <c r="E13" s="7" t="s">
        <v>3</v>
      </c>
      <c r="F13" s="7" t="s">
        <v>4</v>
      </c>
      <c r="G13" s="7" t="s">
        <v>82</v>
      </c>
      <c r="H13" s="7" t="s">
        <v>89</v>
      </c>
      <c r="I13" s="33">
        <v>0.58333333333333337</v>
      </c>
      <c r="J13" s="33">
        <v>0.53061224489795922</v>
      </c>
      <c r="K13" s="33">
        <v>0.65789473684210531</v>
      </c>
      <c r="L13" s="33">
        <v>0.64864864864864868</v>
      </c>
      <c r="M13" s="33">
        <v>0.53191489361702127</v>
      </c>
      <c r="N13" s="33">
        <v>0.45454545454545453</v>
      </c>
      <c r="O13" s="34">
        <v>0.27083333333333331</v>
      </c>
      <c r="P13" s="34">
        <v>0.40816326530612246</v>
      </c>
      <c r="Q13" s="34">
        <v>0.55263157894736847</v>
      </c>
      <c r="R13" s="34">
        <v>0.56756756756756754</v>
      </c>
      <c r="S13" s="34">
        <v>0.44680851063829785</v>
      </c>
      <c r="T13" s="34">
        <v>0.43181818181818182</v>
      </c>
      <c r="U13" s="35">
        <v>0.20833333333333334</v>
      </c>
      <c r="V13" s="35">
        <v>0.26530612244897961</v>
      </c>
      <c r="W13" s="35">
        <v>0.52631578947368418</v>
      </c>
      <c r="X13" s="35">
        <v>0.51351351351351349</v>
      </c>
      <c r="Y13" s="35">
        <v>0.40425531914893614</v>
      </c>
      <c r="Z13" s="35">
        <v>0.43181818181818182</v>
      </c>
      <c r="AA13" s="36">
        <v>0.58333333333333337</v>
      </c>
      <c r="AB13" s="36">
        <v>0.55102040816326525</v>
      </c>
      <c r="AC13" s="36">
        <v>0.65789473684210531</v>
      </c>
      <c r="AD13" s="36">
        <v>0.70270270270270274</v>
      </c>
      <c r="AE13" s="36">
        <v>0.57446808510638303</v>
      </c>
      <c r="AF13" s="36">
        <v>0.65909090909090906</v>
      </c>
    </row>
    <row r="14" spans="1:32" ht="15" customHeight="1" x14ac:dyDescent="0.25">
      <c r="A14" s="55" t="s">
        <v>23</v>
      </c>
      <c r="B14" s="9" t="s">
        <v>76</v>
      </c>
      <c r="C14" s="7" t="s">
        <v>111</v>
      </c>
      <c r="D14" s="7" t="s">
        <v>2</v>
      </c>
      <c r="E14" s="7" t="s">
        <v>3</v>
      </c>
      <c r="F14" s="7" t="s">
        <v>4</v>
      </c>
      <c r="G14" s="7" t="s">
        <v>68</v>
      </c>
      <c r="H14" s="7" t="s">
        <v>87</v>
      </c>
      <c r="I14" s="33">
        <v>0.34782608695652173</v>
      </c>
      <c r="J14" s="33">
        <v>0.30656934306569344</v>
      </c>
      <c r="K14" s="33">
        <v>0.4726027397260274</v>
      </c>
      <c r="L14" s="33">
        <v>0.45</v>
      </c>
      <c r="M14" s="33">
        <v>0.2805755395683453</v>
      </c>
      <c r="N14" s="33">
        <v>0.45985401459854014</v>
      </c>
      <c r="O14" s="34">
        <v>0.17391304347826086</v>
      </c>
      <c r="P14" s="34">
        <v>0.21897810218978103</v>
      </c>
      <c r="Q14" s="34">
        <v>0.33561643835616439</v>
      </c>
      <c r="R14" s="34">
        <v>0.2857142857142857</v>
      </c>
      <c r="S14" s="34">
        <v>0.1223021582733813</v>
      </c>
      <c r="T14" s="34">
        <v>0.33576642335766421</v>
      </c>
      <c r="U14" s="35">
        <v>0.17391304347826086</v>
      </c>
      <c r="V14" s="35">
        <v>0.13868613138686131</v>
      </c>
      <c r="W14" s="35">
        <v>0.30136986301369861</v>
      </c>
      <c r="X14" s="35">
        <v>0.25714285714285712</v>
      </c>
      <c r="Y14" s="35">
        <v>0.1079136690647482</v>
      </c>
      <c r="Z14" s="35">
        <v>0.31386861313868614</v>
      </c>
      <c r="AA14" s="36">
        <v>0.34782608695652173</v>
      </c>
      <c r="AB14" s="36">
        <v>0.31386861313868614</v>
      </c>
      <c r="AC14" s="36">
        <v>0.47945205479452052</v>
      </c>
      <c r="AD14" s="36">
        <v>0.4642857142857143</v>
      </c>
      <c r="AE14" s="36">
        <v>0.34532374100719426</v>
      </c>
      <c r="AF14" s="36">
        <v>0.62773722627737227</v>
      </c>
    </row>
    <row r="15" spans="1:32" ht="14.25" customHeight="1" x14ac:dyDescent="0.25">
      <c r="A15" s="55" t="s">
        <v>24</v>
      </c>
      <c r="B15" s="9" t="s">
        <v>76</v>
      </c>
      <c r="C15" s="7" t="s">
        <v>110</v>
      </c>
      <c r="D15" s="7" t="s">
        <v>111</v>
      </c>
      <c r="E15" s="7" t="s">
        <v>70</v>
      </c>
      <c r="F15" s="7" t="s">
        <v>69</v>
      </c>
      <c r="G15" s="7" t="s">
        <v>68</v>
      </c>
      <c r="H15" s="7" t="s">
        <v>87</v>
      </c>
      <c r="I15" s="33">
        <v>0.65217391304347827</v>
      </c>
      <c r="J15" s="33">
        <v>0.61224489795918369</v>
      </c>
      <c r="K15" s="33">
        <v>0.62745098039215685</v>
      </c>
      <c r="L15" s="33">
        <v>0.66</v>
      </c>
      <c r="M15" s="33">
        <v>0.66666666666666663</v>
      </c>
      <c r="N15" s="33">
        <v>0.61224489795918369</v>
      </c>
      <c r="O15" s="34">
        <v>0.54347826086956519</v>
      </c>
      <c r="P15" s="34">
        <v>0.46938775510204084</v>
      </c>
      <c r="Q15" s="34">
        <v>0.47058823529411764</v>
      </c>
      <c r="R15" s="34">
        <v>0.42</v>
      </c>
      <c r="S15" s="34">
        <v>0.39215686274509803</v>
      </c>
      <c r="T15" s="34">
        <v>0.44897959183673469</v>
      </c>
      <c r="U15" s="35">
        <v>0.45652173913043476</v>
      </c>
      <c r="V15" s="35">
        <v>0.2857142857142857</v>
      </c>
      <c r="W15" s="35">
        <v>0.27450980392156865</v>
      </c>
      <c r="X15" s="35">
        <v>0.4</v>
      </c>
      <c r="Y15" s="35">
        <v>0.37254901960784315</v>
      </c>
      <c r="Z15" s="35">
        <v>0.40816326530612246</v>
      </c>
      <c r="AA15" s="36">
        <v>0.65217391304347827</v>
      </c>
      <c r="AB15" s="36">
        <v>0.61224489795918369</v>
      </c>
      <c r="AC15" s="36">
        <v>0.62745098039215685</v>
      </c>
      <c r="AD15" s="36">
        <v>0.68</v>
      </c>
      <c r="AE15" s="36">
        <v>0.72549019607843135</v>
      </c>
      <c r="AF15" s="36">
        <v>0.67346938775510201</v>
      </c>
    </row>
    <row r="16" spans="1:32" ht="14.25" customHeight="1" x14ac:dyDescent="0.25">
      <c r="A16" s="55" t="s">
        <v>25</v>
      </c>
      <c r="B16" s="9" t="s">
        <v>76</v>
      </c>
      <c r="C16" s="7" t="s">
        <v>109</v>
      </c>
      <c r="D16" s="7" t="s">
        <v>2</v>
      </c>
      <c r="E16" s="7" t="s">
        <v>3</v>
      </c>
      <c r="F16" s="7" t="s">
        <v>4</v>
      </c>
      <c r="G16" s="7" t="s">
        <v>82</v>
      </c>
      <c r="H16" s="7" t="s">
        <v>89</v>
      </c>
      <c r="I16" s="33">
        <v>0.5977011494252874</v>
      </c>
      <c r="J16" s="33">
        <v>0.35483870967741937</v>
      </c>
      <c r="K16" s="33">
        <v>0.40845070422535212</v>
      </c>
      <c r="L16" s="33">
        <v>0.42592592592592593</v>
      </c>
      <c r="M16" s="33">
        <v>0.33962264150943394</v>
      </c>
      <c r="N16" s="33">
        <v>0.26153846153846155</v>
      </c>
      <c r="O16" s="34">
        <v>0.37931034482758619</v>
      </c>
      <c r="P16" s="34">
        <v>0.24193548387096775</v>
      </c>
      <c r="Q16" s="34">
        <v>0.15492957746478872</v>
      </c>
      <c r="R16" s="34">
        <v>0.27777777777777779</v>
      </c>
      <c r="S16" s="34">
        <v>0.22641509433962265</v>
      </c>
      <c r="T16" s="34">
        <v>0.26153846153846155</v>
      </c>
      <c r="U16" s="35">
        <v>0.26436781609195403</v>
      </c>
      <c r="V16" s="35">
        <v>0.17741935483870969</v>
      </c>
      <c r="W16" s="35">
        <v>0.12676056338028169</v>
      </c>
      <c r="X16" s="35">
        <v>0.27777777777777779</v>
      </c>
      <c r="Y16" s="35">
        <v>0.20754716981132076</v>
      </c>
      <c r="Z16" s="35">
        <v>0.24615384615384617</v>
      </c>
      <c r="AA16" s="36">
        <v>0.60919540229885061</v>
      </c>
      <c r="AB16" s="36">
        <v>0.37096774193548387</v>
      </c>
      <c r="AC16" s="36">
        <v>0.43661971830985913</v>
      </c>
      <c r="AD16" s="36">
        <v>0.46296296296296297</v>
      </c>
      <c r="AE16" s="36">
        <v>0.39622641509433965</v>
      </c>
      <c r="AF16" s="36">
        <v>0.44615384615384618</v>
      </c>
    </row>
    <row r="17" spans="1:32" ht="14.25" customHeight="1" x14ac:dyDescent="0.25">
      <c r="A17" s="55" t="s">
        <v>26</v>
      </c>
      <c r="B17" s="9" t="s">
        <v>76</v>
      </c>
      <c r="C17" s="7" t="s">
        <v>109</v>
      </c>
      <c r="D17" s="7" t="s">
        <v>2</v>
      </c>
      <c r="E17" s="7" t="s">
        <v>3</v>
      </c>
      <c r="F17" s="7" t="s">
        <v>4</v>
      </c>
      <c r="G17" s="7" t="s">
        <v>82</v>
      </c>
      <c r="H17" s="7" t="s">
        <v>89</v>
      </c>
      <c r="I17" s="33">
        <v>0.17857142857142858</v>
      </c>
      <c r="J17" s="33">
        <v>0.21212121212121213</v>
      </c>
      <c r="K17" s="33">
        <v>0.21212121212121213</v>
      </c>
      <c r="L17" s="33">
        <v>0.44827586206896552</v>
      </c>
      <c r="M17" s="33">
        <v>0.17241379310344829</v>
      </c>
      <c r="N17" s="33">
        <v>0.13157894736842105</v>
      </c>
      <c r="O17" s="34">
        <v>0</v>
      </c>
      <c r="P17" s="34">
        <v>0.15151515151515152</v>
      </c>
      <c r="Q17" s="34">
        <v>0.15151515151515152</v>
      </c>
      <c r="R17" s="34">
        <v>0.31034482758620691</v>
      </c>
      <c r="S17" s="34">
        <v>0.10344827586206896</v>
      </c>
      <c r="T17" s="34">
        <v>0.13157894736842105</v>
      </c>
      <c r="U17" s="35">
        <v>0</v>
      </c>
      <c r="V17" s="35">
        <v>0.15151515151515152</v>
      </c>
      <c r="W17" s="35">
        <v>0.15151515151515152</v>
      </c>
      <c r="X17" s="35">
        <v>0.27586206896551724</v>
      </c>
      <c r="Y17" s="35">
        <v>0.10344827586206896</v>
      </c>
      <c r="Z17" s="35">
        <v>0.13157894736842105</v>
      </c>
      <c r="AA17" s="36">
        <v>0.17857142857142858</v>
      </c>
      <c r="AB17" s="36">
        <v>0.24242424242424243</v>
      </c>
      <c r="AC17" s="36">
        <v>0.27272727272727271</v>
      </c>
      <c r="AD17" s="36">
        <v>0.44827586206896552</v>
      </c>
      <c r="AE17" s="36">
        <v>0.20689655172413793</v>
      </c>
      <c r="AF17" s="36">
        <v>0.21052631578947367</v>
      </c>
    </row>
    <row r="18" spans="1:32" ht="14.25" customHeight="1" x14ac:dyDescent="0.25">
      <c r="A18" s="55" t="s">
        <v>106</v>
      </c>
      <c r="B18" s="8" t="s">
        <v>76</v>
      </c>
      <c r="C18" s="7" t="s">
        <v>109</v>
      </c>
      <c r="D18" s="7" t="s">
        <v>2</v>
      </c>
      <c r="E18" s="7" t="s">
        <v>3</v>
      </c>
      <c r="F18" s="7" t="s">
        <v>4</v>
      </c>
      <c r="G18" s="7" t="s">
        <v>82</v>
      </c>
      <c r="H18" s="7" t="s">
        <v>89</v>
      </c>
      <c r="I18" s="33">
        <v>0.34146341463414637</v>
      </c>
      <c r="J18" s="33">
        <v>0.36585365853658536</v>
      </c>
      <c r="K18" s="33">
        <v>0.32743362831858408</v>
      </c>
      <c r="L18" s="33">
        <v>0.26760563380281688</v>
      </c>
      <c r="M18" s="33">
        <v>0.32</v>
      </c>
      <c r="N18" s="33">
        <v>0.28333333333333333</v>
      </c>
      <c r="O18" s="34">
        <v>0.30081300813008133</v>
      </c>
      <c r="P18" s="34">
        <v>0.23577235772357724</v>
      </c>
      <c r="Q18" s="34">
        <v>0.20353982300884957</v>
      </c>
      <c r="R18" s="34">
        <v>0.18309859154929578</v>
      </c>
      <c r="S18" s="34">
        <v>0.12</v>
      </c>
      <c r="T18" s="34">
        <v>0.28333333333333333</v>
      </c>
      <c r="U18" s="35">
        <v>0.21138211382113822</v>
      </c>
      <c r="V18" s="35">
        <v>6.5040650406504072E-2</v>
      </c>
      <c r="W18" s="35">
        <v>0.17699115044247787</v>
      </c>
      <c r="X18" s="35">
        <v>0.18309859154929578</v>
      </c>
      <c r="Y18" s="35">
        <v>0.12</v>
      </c>
      <c r="Z18" s="35">
        <v>0.28333333333333333</v>
      </c>
      <c r="AA18" s="36">
        <v>0.34146341463414637</v>
      </c>
      <c r="AB18" s="36">
        <v>0.36585365853658536</v>
      </c>
      <c r="AC18" s="36">
        <v>0.38053097345132741</v>
      </c>
      <c r="AD18" s="36">
        <v>0.39436619718309857</v>
      </c>
      <c r="AE18" s="36">
        <v>0.42</v>
      </c>
      <c r="AF18" s="36">
        <v>0.55000000000000004</v>
      </c>
    </row>
    <row r="19" spans="1:32" ht="14.25" customHeight="1" x14ac:dyDescent="0.25">
      <c r="A19" s="51" t="s">
        <v>27</v>
      </c>
      <c r="B19" s="9" t="s">
        <v>75</v>
      </c>
      <c r="C19" s="7" t="s">
        <v>69</v>
      </c>
      <c r="D19" s="7" t="s">
        <v>4</v>
      </c>
      <c r="E19" s="7" t="s">
        <v>68</v>
      </c>
      <c r="F19" s="7" t="s">
        <v>82</v>
      </c>
      <c r="G19" s="7" t="s">
        <v>87</v>
      </c>
      <c r="H19" s="7" t="s">
        <v>89</v>
      </c>
      <c r="I19" s="33">
        <v>0.71232876712328763</v>
      </c>
      <c r="J19" s="33">
        <v>0.77427821522309714</v>
      </c>
      <c r="K19" s="33">
        <v>0.8029197080291971</v>
      </c>
      <c r="L19" s="33">
        <v>0.73474801061007955</v>
      </c>
      <c r="M19" s="33">
        <v>0.68444444444444441</v>
      </c>
      <c r="N19" s="33">
        <v>0.73829201101928377</v>
      </c>
      <c r="O19" s="34">
        <v>0.5</v>
      </c>
      <c r="P19" s="34">
        <v>0.54593175853018372</v>
      </c>
      <c r="Q19" s="34">
        <v>0.69343065693430661</v>
      </c>
      <c r="R19" s="34">
        <v>0.58620689655172409</v>
      </c>
      <c r="S19" s="34">
        <v>0.44888888888888889</v>
      </c>
      <c r="T19" s="34">
        <v>0.54820936639118456</v>
      </c>
      <c r="U19" s="35">
        <v>0.4178082191780822</v>
      </c>
      <c r="V19" s="35">
        <v>0.46194225721784776</v>
      </c>
      <c r="W19" s="35">
        <v>0.58394160583941601</v>
      </c>
      <c r="X19" s="35">
        <v>0.51724137931034486</v>
      </c>
      <c r="Y19" s="35">
        <v>0.42666666666666669</v>
      </c>
      <c r="Z19" s="35">
        <v>0.47382920110192839</v>
      </c>
      <c r="AA19" s="36">
        <v>0.71917808219178081</v>
      </c>
      <c r="AB19" s="36">
        <v>0.79527559055118113</v>
      </c>
      <c r="AC19" s="36">
        <v>0.82481751824817517</v>
      </c>
      <c r="AD19" s="36">
        <v>0.76923076923076927</v>
      </c>
      <c r="AE19" s="36">
        <v>0.73777777777777775</v>
      </c>
      <c r="AF19" s="36">
        <v>0.79889807162534432</v>
      </c>
    </row>
    <row r="20" spans="1:32" ht="14.25" customHeight="1" x14ac:dyDescent="0.25">
      <c r="A20" s="55" t="s">
        <v>28</v>
      </c>
      <c r="B20" s="9" t="s">
        <v>76</v>
      </c>
      <c r="C20" s="7" t="s">
        <v>108</v>
      </c>
      <c r="D20" s="7" t="s">
        <v>108</v>
      </c>
      <c r="E20" s="7" t="s">
        <v>108</v>
      </c>
      <c r="F20" s="7" t="s">
        <v>3</v>
      </c>
      <c r="G20" s="7" t="s">
        <v>4</v>
      </c>
      <c r="H20" s="7" t="s">
        <v>82</v>
      </c>
      <c r="I20" s="33" t="s">
        <v>108</v>
      </c>
      <c r="J20" s="33" t="s">
        <v>108</v>
      </c>
      <c r="K20" s="33" t="s">
        <v>108</v>
      </c>
      <c r="L20" s="33">
        <v>0.77551020408163263</v>
      </c>
      <c r="M20" s="33">
        <v>0.58695652173913049</v>
      </c>
      <c r="N20" s="33">
        <v>0.66</v>
      </c>
      <c r="O20" s="34" t="s">
        <v>108</v>
      </c>
      <c r="P20" s="34" t="s">
        <v>108</v>
      </c>
      <c r="Q20" s="34" t="s">
        <v>108</v>
      </c>
      <c r="R20" s="34">
        <v>0.5714285714285714</v>
      </c>
      <c r="S20" s="34">
        <v>0.39130434782608697</v>
      </c>
      <c r="T20" s="34">
        <v>0.52</v>
      </c>
      <c r="U20" s="35" t="s">
        <v>108</v>
      </c>
      <c r="V20" s="35" t="s">
        <v>108</v>
      </c>
      <c r="W20" s="35" t="s">
        <v>108</v>
      </c>
      <c r="X20" s="35">
        <v>0.44897959183673469</v>
      </c>
      <c r="Y20" s="35">
        <v>0.34782608695652173</v>
      </c>
      <c r="Z20" s="35">
        <v>0.42</v>
      </c>
      <c r="AA20" s="36" t="s">
        <v>108</v>
      </c>
      <c r="AB20" s="36" t="s">
        <v>108</v>
      </c>
      <c r="AC20" s="36" t="s">
        <v>108</v>
      </c>
      <c r="AD20" s="36">
        <v>0.77551020408163263</v>
      </c>
      <c r="AE20" s="36">
        <v>0.63043478260869568</v>
      </c>
      <c r="AF20" s="36">
        <v>0.72</v>
      </c>
    </row>
    <row r="21" spans="1:32" ht="14.25" customHeight="1" x14ac:dyDescent="0.25">
      <c r="A21" s="55" t="s">
        <v>29</v>
      </c>
      <c r="B21" s="9" t="s">
        <v>76</v>
      </c>
      <c r="C21" s="7" t="s">
        <v>70</v>
      </c>
      <c r="D21" s="7" t="s">
        <v>3</v>
      </c>
      <c r="E21" s="7" t="s">
        <v>69</v>
      </c>
      <c r="F21" s="7" t="s">
        <v>4</v>
      </c>
      <c r="G21" s="7" t="s">
        <v>68</v>
      </c>
      <c r="H21" s="7" t="s">
        <v>82</v>
      </c>
      <c r="I21" s="33">
        <v>0.65306122448979587</v>
      </c>
      <c r="J21" s="33">
        <v>0.69791666666666663</v>
      </c>
      <c r="K21" s="33">
        <v>0.73469387755102045</v>
      </c>
      <c r="L21" s="33">
        <v>0.75</v>
      </c>
      <c r="M21" s="33">
        <v>0.65957446808510634</v>
      </c>
      <c r="N21" s="33">
        <v>0.68</v>
      </c>
      <c r="O21" s="34">
        <v>0.53061224489795922</v>
      </c>
      <c r="P21" s="34">
        <v>0.5</v>
      </c>
      <c r="Q21" s="34">
        <v>0.5714285714285714</v>
      </c>
      <c r="R21" s="34">
        <v>0.61</v>
      </c>
      <c r="S21" s="34">
        <v>0.46808510638297873</v>
      </c>
      <c r="T21" s="34">
        <v>0.46</v>
      </c>
      <c r="U21" s="35">
        <v>0.36734693877551022</v>
      </c>
      <c r="V21" s="35">
        <v>0.36458333333333331</v>
      </c>
      <c r="W21" s="35">
        <v>0.38775510204081631</v>
      </c>
      <c r="X21" s="35">
        <v>0.49</v>
      </c>
      <c r="Y21" s="35">
        <v>0.38297872340425532</v>
      </c>
      <c r="Z21" s="35">
        <v>0.34</v>
      </c>
      <c r="AA21" s="36">
        <v>0.67346938775510201</v>
      </c>
      <c r="AB21" s="36">
        <v>0.75</v>
      </c>
      <c r="AC21" s="36">
        <v>0.77551020408163263</v>
      </c>
      <c r="AD21" s="36">
        <v>0.78</v>
      </c>
      <c r="AE21" s="36">
        <v>0.76595744680851063</v>
      </c>
      <c r="AF21" s="36">
        <v>0.72</v>
      </c>
    </row>
    <row r="22" spans="1:32" ht="14.25" customHeight="1" x14ac:dyDescent="0.25">
      <c r="A22" s="55" t="s">
        <v>30</v>
      </c>
      <c r="B22" s="9" t="s">
        <v>76</v>
      </c>
      <c r="C22" s="7" t="s">
        <v>112</v>
      </c>
      <c r="D22" s="7" t="s">
        <v>109</v>
      </c>
      <c r="E22" s="7" t="s">
        <v>2</v>
      </c>
      <c r="F22" s="7" t="s">
        <v>3</v>
      </c>
      <c r="G22" s="7" t="s">
        <v>69</v>
      </c>
      <c r="H22" s="7" t="s">
        <v>4</v>
      </c>
      <c r="I22" s="33">
        <v>0.88118811881188119</v>
      </c>
      <c r="J22" s="33">
        <v>0.82</v>
      </c>
      <c r="K22" s="33">
        <v>0.81372549019607843</v>
      </c>
      <c r="L22" s="33">
        <v>0.83333333333333337</v>
      </c>
      <c r="M22" s="33">
        <v>0.73333333333333328</v>
      </c>
      <c r="N22" s="33">
        <v>0.9</v>
      </c>
      <c r="O22" s="34">
        <v>0.5643564356435643</v>
      </c>
      <c r="P22" s="34">
        <v>0.3</v>
      </c>
      <c r="Q22" s="34">
        <v>0.49019607843137253</v>
      </c>
      <c r="R22" s="34">
        <v>0.65686274509803921</v>
      </c>
      <c r="S22" s="34">
        <v>0.42222222222222222</v>
      </c>
      <c r="T22" s="34">
        <v>0.76</v>
      </c>
      <c r="U22" s="35">
        <v>0.52475247524752477</v>
      </c>
      <c r="V22" s="35">
        <v>0.28999999999999998</v>
      </c>
      <c r="W22" s="35">
        <v>0.46078431372549017</v>
      </c>
      <c r="X22" s="35">
        <v>0.6470588235294118</v>
      </c>
      <c r="Y22" s="35">
        <v>0.4</v>
      </c>
      <c r="Z22" s="35">
        <v>0.74</v>
      </c>
      <c r="AA22" s="36">
        <v>0.88118811881188119</v>
      </c>
      <c r="AB22" s="36">
        <v>0.82</v>
      </c>
      <c r="AC22" s="36">
        <v>0.82352941176470584</v>
      </c>
      <c r="AD22" s="36">
        <v>0.84313725490196079</v>
      </c>
      <c r="AE22" s="36">
        <v>0.73333333333333328</v>
      </c>
      <c r="AF22" s="36">
        <v>0.94</v>
      </c>
    </row>
    <row r="23" spans="1:32" ht="14.25" customHeight="1" x14ac:dyDescent="0.25">
      <c r="A23" s="55" t="s">
        <v>31</v>
      </c>
      <c r="B23" s="9" t="s">
        <v>76</v>
      </c>
      <c r="C23" s="7" t="s">
        <v>109</v>
      </c>
      <c r="D23" s="7" t="s">
        <v>2</v>
      </c>
      <c r="E23" s="7" t="s">
        <v>3</v>
      </c>
      <c r="F23" s="7" t="s">
        <v>4</v>
      </c>
      <c r="G23" s="7" t="s">
        <v>68</v>
      </c>
      <c r="H23" s="7" t="s">
        <v>82</v>
      </c>
      <c r="I23" s="33">
        <v>0.82692307692307687</v>
      </c>
      <c r="J23" s="33">
        <v>0.84</v>
      </c>
      <c r="K23" s="33">
        <v>0.8</v>
      </c>
      <c r="L23" s="33">
        <v>0.74</v>
      </c>
      <c r="M23" s="33">
        <v>0.61224489795918369</v>
      </c>
      <c r="N23" s="33">
        <v>0.64</v>
      </c>
      <c r="O23" s="34">
        <v>0.67307692307692313</v>
      </c>
      <c r="P23" s="34">
        <v>0.54</v>
      </c>
      <c r="Q23" s="34">
        <v>0.54</v>
      </c>
      <c r="R23" s="34">
        <v>0.57999999999999996</v>
      </c>
      <c r="S23" s="34">
        <v>0.30612244897959184</v>
      </c>
      <c r="T23" s="34">
        <v>0.16</v>
      </c>
      <c r="U23" s="35">
        <v>0.65384615384615385</v>
      </c>
      <c r="V23" s="35">
        <v>0.5</v>
      </c>
      <c r="W23" s="35">
        <v>0.48</v>
      </c>
      <c r="X23" s="35">
        <v>0.57999999999999996</v>
      </c>
      <c r="Y23" s="35">
        <v>0.30612244897959184</v>
      </c>
      <c r="Z23" s="35">
        <v>0.16</v>
      </c>
      <c r="AA23" s="36">
        <v>0.82692307692307687</v>
      </c>
      <c r="AB23" s="36">
        <v>0.9</v>
      </c>
      <c r="AC23" s="36">
        <v>0.82</v>
      </c>
      <c r="AD23" s="36">
        <v>0.78</v>
      </c>
      <c r="AE23" s="36">
        <v>0.73469387755102045</v>
      </c>
      <c r="AF23" s="36">
        <v>0.74</v>
      </c>
    </row>
    <row r="24" spans="1:32" ht="14.25" customHeight="1" x14ac:dyDescent="0.25">
      <c r="A24" s="55" t="s">
        <v>32</v>
      </c>
      <c r="B24" s="9" t="s">
        <v>76</v>
      </c>
      <c r="C24" s="7" t="s">
        <v>112</v>
      </c>
      <c r="D24" s="7" t="s">
        <v>109</v>
      </c>
      <c r="E24" s="7" t="s">
        <v>2</v>
      </c>
      <c r="F24" s="7" t="s">
        <v>3</v>
      </c>
      <c r="G24" s="7" t="s">
        <v>4</v>
      </c>
      <c r="H24" s="7" t="s">
        <v>82</v>
      </c>
      <c r="I24" s="33">
        <v>0.78</v>
      </c>
      <c r="J24" s="33">
        <v>0.86274509803921573</v>
      </c>
      <c r="K24" s="33">
        <v>0.88</v>
      </c>
      <c r="L24" s="33">
        <v>0.88235294117647056</v>
      </c>
      <c r="M24" s="33">
        <v>0.77358490566037741</v>
      </c>
      <c r="N24" s="33">
        <v>0.85365853658536583</v>
      </c>
      <c r="O24" s="34">
        <v>0.64</v>
      </c>
      <c r="P24" s="34">
        <v>0.6470588235294118</v>
      </c>
      <c r="Q24" s="34">
        <v>0.74</v>
      </c>
      <c r="R24" s="34">
        <v>0.72549019607843135</v>
      </c>
      <c r="S24" s="34">
        <v>0.67924528301886788</v>
      </c>
      <c r="T24" s="34">
        <v>0.80487804878048785</v>
      </c>
      <c r="U24" s="35">
        <v>0.54</v>
      </c>
      <c r="V24" s="35">
        <v>0.47058823529411764</v>
      </c>
      <c r="W24" s="35">
        <v>0.62</v>
      </c>
      <c r="X24" s="35">
        <v>0.70588235294117652</v>
      </c>
      <c r="Y24" s="35">
        <v>0.64150943396226412</v>
      </c>
      <c r="Z24" s="35">
        <v>0.73170731707317072</v>
      </c>
      <c r="AA24" s="36">
        <v>0.78</v>
      </c>
      <c r="AB24" s="36">
        <v>0.88235294117647056</v>
      </c>
      <c r="AC24" s="36">
        <v>0.9</v>
      </c>
      <c r="AD24" s="36">
        <v>0.90196078431372551</v>
      </c>
      <c r="AE24" s="36">
        <v>0.83018867924528306</v>
      </c>
      <c r="AF24" s="36">
        <v>0.87804878048780488</v>
      </c>
    </row>
    <row r="25" spans="1:32" ht="14.25" customHeight="1" x14ac:dyDescent="0.25">
      <c r="A25" s="55" t="s">
        <v>33</v>
      </c>
      <c r="B25" s="9" t="s">
        <v>76</v>
      </c>
      <c r="C25" s="7" t="s">
        <v>113</v>
      </c>
      <c r="D25" s="7" t="s">
        <v>110</v>
      </c>
      <c r="E25" s="7" t="s">
        <v>111</v>
      </c>
      <c r="F25" s="7" t="s">
        <v>70</v>
      </c>
      <c r="G25" s="7" t="s">
        <v>69</v>
      </c>
      <c r="H25" s="7" t="s">
        <v>68</v>
      </c>
      <c r="I25" s="33">
        <v>0.76595744680851063</v>
      </c>
      <c r="J25" s="33">
        <v>0.64</v>
      </c>
      <c r="K25" s="33">
        <v>0.65306122448979587</v>
      </c>
      <c r="L25" s="33">
        <v>0.625</v>
      </c>
      <c r="M25" s="33">
        <v>0.81632653061224492</v>
      </c>
      <c r="N25" s="33">
        <v>0.6</v>
      </c>
      <c r="O25" s="34">
        <v>0.63829787234042556</v>
      </c>
      <c r="P25" s="34">
        <v>0.56000000000000005</v>
      </c>
      <c r="Q25" s="34">
        <v>0.46938775510204084</v>
      </c>
      <c r="R25" s="34">
        <v>0.25</v>
      </c>
      <c r="S25" s="34">
        <v>0.69387755102040816</v>
      </c>
      <c r="T25" s="34">
        <v>0.37777777777777777</v>
      </c>
      <c r="U25" s="35">
        <v>0.44680851063829785</v>
      </c>
      <c r="V25" s="35">
        <v>0.5</v>
      </c>
      <c r="W25" s="35">
        <v>0.26530612244897961</v>
      </c>
      <c r="X25" s="35">
        <v>0.1875</v>
      </c>
      <c r="Y25" s="35">
        <v>0.59183673469387754</v>
      </c>
      <c r="Z25" s="35">
        <v>0.37777777777777777</v>
      </c>
      <c r="AA25" s="36">
        <v>0.76595744680851063</v>
      </c>
      <c r="AB25" s="36">
        <v>0.66</v>
      </c>
      <c r="AC25" s="36">
        <v>0.65306122448979587</v>
      </c>
      <c r="AD25" s="36">
        <v>0.625</v>
      </c>
      <c r="AE25" s="36">
        <v>0.81632653061224492</v>
      </c>
      <c r="AF25" s="36">
        <v>0.6</v>
      </c>
    </row>
    <row r="26" spans="1:32" ht="14.25" customHeight="1" x14ac:dyDescent="0.25">
      <c r="A26" s="55" t="s">
        <v>34</v>
      </c>
      <c r="B26" s="9" t="s">
        <v>76</v>
      </c>
      <c r="C26" s="7" t="s">
        <v>108</v>
      </c>
      <c r="D26" s="7" t="s">
        <v>112</v>
      </c>
      <c r="E26" s="7" t="s">
        <v>2</v>
      </c>
      <c r="F26" s="7" t="s">
        <v>3</v>
      </c>
      <c r="G26" s="7" t="s">
        <v>4</v>
      </c>
      <c r="H26" s="7" t="s">
        <v>82</v>
      </c>
      <c r="I26" s="33" t="s">
        <v>108</v>
      </c>
      <c r="J26" s="33">
        <v>0.61363636363636365</v>
      </c>
      <c r="K26" s="33">
        <v>0.66666666666666663</v>
      </c>
      <c r="L26" s="33">
        <v>0.66666666666666663</v>
      </c>
      <c r="M26" s="33">
        <v>0.46153846153846156</v>
      </c>
      <c r="N26" s="33">
        <v>0.45454545454545453</v>
      </c>
      <c r="O26" s="34" t="s">
        <v>108</v>
      </c>
      <c r="P26" s="34">
        <v>0.61363636363636365</v>
      </c>
      <c r="Q26" s="34">
        <v>0.4358974358974359</v>
      </c>
      <c r="R26" s="34">
        <v>0.54545454545454541</v>
      </c>
      <c r="S26" s="34">
        <v>0.38461538461538464</v>
      </c>
      <c r="T26" s="34">
        <v>0.45454545454545453</v>
      </c>
      <c r="U26" s="35" t="s">
        <v>108</v>
      </c>
      <c r="V26" s="35">
        <v>0.11363636363636363</v>
      </c>
      <c r="W26" s="35">
        <v>0.30769230769230771</v>
      </c>
      <c r="X26" s="35">
        <v>0.36363636363636365</v>
      </c>
      <c r="Y26" s="35">
        <v>3.8461538461538464E-2</v>
      </c>
      <c r="Z26" s="35">
        <v>0.22727272727272727</v>
      </c>
      <c r="AA26" s="36" t="s">
        <v>108</v>
      </c>
      <c r="AB26" s="36">
        <v>0.61363636363636365</v>
      </c>
      <c r="AC26" s="36">
        <v>0.66666666666666663</v>
      </c>
      <c r="AD26" s="36">
        <v>0.66666666666666663</v>
      </c>
      <c r="AE26" s="36">
        <v>0.53846153846153844</v>
      </c>
      <c r="AF26" s="36">
        <v>0.68181818181818177</v>
      </c>
    </row>
    <row r="27" spans="1:32" ht="14.25" customHeight="1" x14ac:dyDescent="0.25">
      <c r="A27" s="55" t="s">
        <v>35</v>
      </c>
      <c r="B27" s="8" t="s">
        <v>76</v>
      </c>
      <c r="C27" s="7" t="s">
        <v>108</v>
      </c>
      <c r="D27" s="7" t="s">
        <v>110</v>
      </c>
      <c r="E27" s="7" t="s">
        <v>111</v>
      </c>
      <c r="F27" s="7" t="s">
        <v>70</v>
      </c>
      <c r="G27" s="7" t="s">
        <v>69</v>
      </c>
      <c r="H27" s="7" t="s">
        <v>68</v>
      </c>
      <c r="I27" s="33" t="s">
        <v>108</v>
      </c>
      <c r="J27" s="33">
        <v>0.82352941176470584</v>
      </c>
      <c r="K27" s="33">
        <v>0.88</v>
      </c>
      <c r="L27" s="33">
        <v>0.8571428571428571</v>
      </c>
      <c r="M27" s="33">
        <v>0.87179487179487181</v>
      </c>
      <c r="N27" s="33">
        <v>0.84615384615384615</v>
      </c>
      <c r="O27" s="34" t="s">
        <v>108</v>
      </c>
      <c r="P27" s="34">
        <v>0.76470588235294112</v>
      </c>
      <c r="Q27" s="34">
        <v>0.78</v>
      </c>
      <c r="R27" s="34">
        <v>0.7142857142857143</v>
      </c>
      <c r="S27" s="34">
        <v>0.84615384615384615</v>
      </c>
      <c r="T27" s="34">
        <v>0.71794871794871795</v>
      </c>
      <c r="U27" s="35" t="s">
        <v>108</v>
      </c>
      <c r="V27" s="35">
        <v>0.60784313725490191</v>
      </c>
      <c r="W27" s="35">
        <v>0.76</v>
      </c>
      <c r="X27" s="35">
        <v>0.69387755102040816</v>
      </c>
      <c r="Y27" s="35">
        <v>0.82051282051282048</v>
      </c>
      <c r="Z27" s="35">
        <v>0.71794871794871795</v>
      </c>
      <c r="AA27" s="36" t="s">
        <v>108</v>
      </c>
      <c r="AB27" s="36">
        <v>0.82352941176470584</v>
      </c>
      <c r="AC27" s="36">
        <v>0.88</v>
      </c>
      <c r="AD27" s="36">
        <v>0.8571428571428571</v>
      </c>
      <c r="AE27" s="36">
        <v>0.89743589743589747</v>
      </c>
      <c r="AF27" s="36">
        <v>0.87179487179487181</v>
      </c>
    </row>
    <row r="28" spans="1:32" ht="14.25" customHeight="1" x14ac:dyDescent="0.25">
      <c r="A28" s="51" t="s">
        <v>36</v>
      </c>
      <c r="B28" s="9" t="s">
        <v>75</v>
      </c>
      <c r="C28" s="7" t="s">
        <v>69</v>
      </c>
      <c r="D28" s="7" t="s">
        <v>4</v>
      </c>
      <c r="E28" s="7" t="s">
        <v>68</v>
      </c>
      <c r="F28" s="7" t="s">
        <v>82</v>
      </c>
      <c r="G28" s="7" t="s">
        <v>87</v>
      </c>
      <c r="H28" s="7" t="s">
        <v>89</v>
      </c>
      <c r="I28" s="33">
        <v>0.70886075949367089</v>
      </c>
      <c r="J28" s="33">
        <v>0.73762376237623761</v>
      </c>
      <c r="K28" s="33">
        <v>0.67148014440433212</v>
      </c>
      <c r="L28" s="33">
        <v>0.6216216216216216</v>
      </c>
      <c r="M28" s="33">
        <v>0.56768558951965065</v>
      </c>
      <c r="N28" s="33">
        <v>0.53846153846153844</v>
      </c>
      <c r="O28" s="34">
        <v>0.41350210970464135</v>
      </c>
      <c r="P28" s="34">
        <v>0.5544554455445545</v>
      </c>
      <c r="Q28" s="34">
        <v>0.3971119133574007</v>
      </c>
      <c r="R28" s="34">
        <v>0.47747747747747749</v>
      </c>
      <c r="S28" s="34">
        <v>0.35807860262008734</v>
      </c>
      <c r="T28" s="34">
        <v>0.47435897435897434</v>
      </c>
      <c r="U28" s="35">
        <v>0.29957805907172996</v>
      </c>
      <c r="V28" s="35">
        <v>0.42079207920792078</v>
      </c>
      <c r="W28" s="35">
        <v>0.32129963898916969</v>
      </c>
      <c r="X28" s="35">
        <v>0.34234234234234234</v>
      </c>
      <c r="Y28" s="35">
        <v>0.24454148471615719</v>
      </c>
      <c r="Z28" s="35">
        <v>0.36752136752136755</v>
      </c>
      <c r="AA28" s="36">
        <v>0.72995780590717296</v>
      </c>
      <c r="AB28" s="36">
        <v>0.77722772277227725</v>
      </c>
      <c r="AC28" s="36">
        <v>0.72202166064981954</v>
      </c>
      <c r="AD28" s="36">
        <v>0.68918918918918914</v>
      </c>
      <c r="AE28" s="36">
        <v>0.67248908296943233</v>
      </c>
      <c r="AF28" s="36">
        <v>0.74786324786324787</v>
      </c>
    </row>
    <row r="29" spans="1:32" ht="14.25" customHeight="1" x14ac:dyDescent="0.25">
      <c r="A29" s="55" t="s">
        <v>37</v>
      </c>
      <c r="B29" s="9" t="s">
        <v>76</v>
      </c>
      <c r="C29" s="7" t="s">
        <v>69</v>
      </c>
      <c r="D29" s="7" t="s">
        <v>4</v>
      </c>
      <c r="E29" s="7" t="s">
        <v>68</v>
      </c>
      <c r="F29" s="7" t="s">
        <v>82</v>
      </c>
      <c r="G29" s="7" t="s">
        <v>87</v>
      </c>
      <c r="H29" s="7" t="s">
        <v>89</v>
      </c>
      <c r="I29" s="33">
        <v>0.77500000000000002</v>
      </c>
      <c r="J29" s="33">
        <v>0.77500000000000002</v>
      </c>
      <c r="K29" s="33">
        <v>0.82499999999999996</v>
      </c>
      <c r="L29" s="33">
        <v>0.56097560975609762</v>
      </c>
      <c r="M29" s="33">
        <v>0.66666666666666663</v>
      </c>
      <c r="N29" s="33">
        <v>0.52380952380952384</v>
      </c>
      <c r="O29" s="34">
        <v>0.57499999999999996</v>
      </c>
      <c r="P29" s="34">
        <v>0.55000000000000004</v>
      </c>
      <c r="Q29" s="34">
        <v>0.4</v>
      </c>
      <c r="R29" s="34">
        <v>0.43902439024390244</v>
      </c>
      <c r="S29" s="34">
        <v>0.5641025641025641</v>
      </c>
      <c r="T29" s="34">
        <v>0.42857142857142855</v>
      </c>
      <c r="U29" s="35">
        <v>0.45</v>
      </c>
      <c r="V29" s="35">
        <v>0.35</v>
      </c>
      <c r="W29" s="35">
        <v>0.3</v>
      </c>
      <c r="X29" s="35">
        <v>0.41463414634146339</v>
      </c>
      <c r="Y29" s="35">
        <v>0.46153846153846156</v>
      </c>
      <c r="Z29" s="35">
        <v>0.38095238095238093</v>
      </c>
      <c r="AA29" s="36">
        <v>0.77500000000000002</v>
      </c>
      <c r="AB29" s="36">
        <v>0.77500000000000002</v>
      </c>
      <c r="AC29" s="36">
        <v>0.875</v>
      </c>
      <c r="AD29" s="36">
        <v>0.6097560975609756</v>
      </c>
      <c r="AE29" s="36">
        <v>0.76923076923076927</v>
      </c>
      <c r="AF29" s="36">
        <v>0.73809523809523814</v>
      </c>
    </row>
    <row r="30" spans="1:32" ht="14.25" customHeight="1" x14ac:dyDescent="0.25">
      <c r="A30" s="55" t="s">
        <v>38</v>
      </c>
      <c r="B30" s="9" t="s">
        <v>76</v>
      </c>
      <c r="C30" s="7" t="s">
        <v>110</v>
      </c>
      <c r="D30" s="7" t="s">
        <v>111</v>
      </c>
      <c r="E30" s="7" t="s">
        <v>70</v>
      </c>
      <c r="F30" s="7" t="s">
        <v>69</v>
      </c>
      <c r="G30" s="7" t="s">
        <v>68</v>
      </c>
      <c r="H30" s="7" t="s">
        <v>87</v>
      </c>
      <c r="I30" s="33">
        <v>0.61538461538461542</v>
      </c>
      <c r="J30" s="33">
        <v>0.60526315789473684</v>
      </c>
      <c r="K30" s="33">
        <v>0.7</v>
      </c>
      <c r="L30" s="33">
        <v>0.57499999999999996</v>
      </c>
      <c r="M30" s="33">
        <v>0.61538461538461542</v>
      </c>
      <c r="N30" s="33">
        <v>0.72972972972972971</v>
      </c>
      <c r="O30" s="34">
        <v>0.30769230769230771</v>
      </c>
      <c r="P30" s="34">
        <v>0.26315789473684209</v>
      </c>
      <c r="Q30" s="34">
        <v>0.35</v>
      </c>
      <c r="R30" s="34">
        <v>0.125</v>
      </c>
      <c r="S30" s="34">
        <v>0.30769230769230771</v>
      </c>
      <c r="T30" s="34">
        <v>0.40540540540540543</v>
      </c>
      <c r="U30" s="35">
        <v>0.23076923076923078</v>
      </c>
      <c r="V30" s="35">
        <v>7.8947368421052627E-2</v>
      </c>
      <c r="W30" s="35">
        <v>0.125</v>
      </c>
      <c r="X30" s="35">
        <v>7.4999999999999997E-2</v>
      </c>
      <c r="Y30" s="35">
        <v>0.30769230769230771</v>
      </c>
      <c r="Z30" s="35">
        <v>0.27027027027027029</v>
      </c>
      <c r="AA30" s="36">
        <v>0.64102564102564108</v>
      </c>
      <c r="AB30" s="36">
        <v>0.63157894736842102</v>
      </c>
      <c r="AC30" s="36">
        <v>0.7</v>
      </c>
      <c r="AD30" s="36">
        <v>0.57499999999999996</v>
      </c>
      <c r="AE30" s="36">
        <v>0.61538461538461542</v>
      </c>
      <c r="AF30" s="36">
        <v>0.78378378378378377</v>
      </c>
    </row>
    <row r="31" spans="1:32" ht="14.25" customHeight="1" x14ac:dyDescent="0.25">
      <c r="A31" s="55" t="s">
        <v>39</v>
      </c>
      <c r="B31" s="9" t="s">
        <v>76</v>
      </c>
      <c r="C31" s="7" t="s">
        <v>69</v>
      </c>
      <c r="D31" s="7" t="s">
        <v>4</v>
      </c>
      <c r="E31" s="7" t="s">
        <v>68</v>
      </c>
      <c r="F31" s="7" t="s">
        <v>82</v>
      </c>
      <c r="G31" s="7" t="s">
        <v>87</v>
      </c>
      <c r="H31" s="7" t="s">
        <v>89</v>
      </c>
      <c r="I31" s="33">
        <v>0.82051282051282048</v>
      </c>
      <c r="J31" s="33">
        <v>0.71794871794871795</v>
      </c>
      <c r="K31" s="33">
        <v>0.80487804878048785</v>
      </c>
      <c r="L31" s="33">
        <v>0.54285714285714282</v>
      </c>
      <c r="M31" s="33">
        <v>0.55000000000000004</v>
      </c>
      <c r="N31" s="33">
        <v>0.57499999999999996</v>
      </c>
      <c r="O31" s="34">
        <v>0.48717948717948717</v>
      </c>
      <c r="P31" s="34">
        <v>0.4358974358974359</v>
      </c>
      <c r="Q31" s="34">
        <v>0.63414634146341464</v>
      </c>
      <c r="R31" s="34">
        <v>0.4</v>
      </c>
      <c r="S31" s="34">
        <v>0.4</v>
      </c>
      <c r="T31" s="34">
        <v>0.57499999999999996</v>
      </c>
      <c r="U31" s="35">
        <v>0.33333333333333331</v>
      </c>
      <c r="V31" s="35">
        <v>0.25641025641025639</v>
      </c>
      <c r="W31" s="35">
        <v>0.41463414634146339</v>
      </c>
      <c r="X31" s="35">
        <v>0.17142857142857143</v>
      </c>
      <c r="Y31" s="35">
        <v>0.17499999999999999</v>
      </c>
      <c r="Z31" s="35">
        <v>0.3</v>
      </c>
      <c r="AA31" s="36">
        <v>0.87179487179487181</v>
      </c>
      <c r="AB31" s="36">
        <v>0.79487179487179482</v>
      </c>
      <c r="AC31" s="36">
        <v>0.80487804878048785</v>
      </c>
      <c r="AD31" s="36">
        <v>0.62857142857142856</v>
      </c>
      <c r="AE31" s="36">
        <v>0.67500000000000004</v>
      </c>
      <c r="AF31" s="36">
        <v>0.72499999999999998</v>
      </c>
    </row>
    <row r="32" spans="1:32" ht="14.25" customHeight="1" x14ac:dyDescent="0.25">
      <c r="A32" s="55" t="s">
        <v>40</v>
      </c>
      <c r="B32" s="9" t="s">
        <v>76</v>
      </c>
      <c r="C32" s="7" t="s">
        <v>69</v>
      </c>
      <c r="D32" s="7" t="s">
        <v>4</v>
      </c>
      <c r="E32" s="7" t="s">
        <v>68</v>
      </c>
      <c r="F32" s="7" t="s">
        <v>82</v>
      </c>
      <c r="G32" s="7" t="s">
        <v>87</v>
      </c>
      <c r="H32" s="7" t="s">
        <v>89</v>
      </c>
      <c r="I32" s="33">
        <v>0.7</v>
      </c>
      <c r="J32" s="33">
        <v>0.625</v>
      </c>
      <c r="K32" s="33">
        <v>0.75</v>
      </c>
      <c r="L32" s="33">
        <v>0.59459459459459463</v>
      </c>
      <c r="M32" s="33">
        <v>0.47499999999999998</v>
      </c>
      <c r="N32" s="33">
        <v>0.51282051282051277</v>
      </c>
      <c r="O32" s="34">
        <v>0.47499999999999998</v>
      </c>
      <c r="P32" s="34">
        <v>0.47499999999999998</v>
      </c>
      <c r="Q32" s="34">
        <v>0.57499999999999996</v>
      </c>
      <c r="R32" s="34">
        <v>0.48648648648648651</v>
      </c>
      <c r="S32" s="34">
        <v>0.3</v>
      </c>
      <c r="T32" s="34">
        <v>0.4358974358974359</v>
      </c>
      <c r="U32" s="35">
        <v>0.3</v>
      </c>
      <c r="V32" s="35">
        <v>0.42499999999999999</v>
      </c>
      <c r="W32" s="35">
        <v>0.55000000000000004</v>
      </c>
      <c r="X32" s="35">
        <v>0.35135135135135137</v>
      </c>
      <c r="Y32" s="35">
        <v>0.25</v>
      </c>
      <c r="Z32" s="35">
        <v>0.33333333333333331</v>
      </c>
      <c r="AA32" s="36">
        <v>0.72499999999999998</v>
      </c>
      <c r="AB32" s="36">
        <v>0.72499999999999998</v>
      </c>
      <c r="AC32" s="36">
        <v>0.77500000000000002</v>
      </c>
      <c r="AD32" s="36">
        <v>0.67567567567567566</v>
      </c>
      <c r="AE32" s="36">
        <v>0.625</v>
      </c>
      <c r="AF32" s="36">
        <v>0.71794871794871795</v>
      </c>
    </row>
    <row r="33" spans="1:32" ht="14.25" customHeight="1" x14ac:dyDescent="0.25">
      <c r="A33" s="55" t="s">
        <v>41</v>
      </c>
      <c r="B33" s="9" t="s">
        <v>76</v>
      </c>
      <c r="C33" s="7" t="s">
        <v>70</v>
      </c>
      <c r="D33" s="7" t="s">
        <v>69</v>
      </c>
      <c r="E33" s="7" t="s">
        <v>68</v>
      </c>
      <c r="F33" s="7" t="s">
        <v>82</v>
      </c>
      <c r="G33" s="7" t="s">
        <v>87</v>
      </c>
      <c r="H33" s="7" t="s">
        <v>89</v>
      </c>
      <c r="I33" s="33">
        <v>0.76923076923076927</v>
      </c>
      <c r="J33" s="33">
        <v>0.71794871794871795</v>
      </c>
      <c r="K33" s="33">
        <v>0.52564102564102566</v>
      </c>
      <c r="L33" s="33">
        <v>0.70731707317073167</v>
      </c>
      <c r="M33" s="33">
        <v>0.41666666666666669</v>
      </c>
      <c r="N33" s="33">
        <v>0.47619047619047616</v>
      </c>
      <c r="O33" s="34">
        <v>0.51282051282051277</v>
      </c>
      <c r="P33" s="34">
        <v>0.35897435897435898</v>
      </c>
      <c r="Q33" s="34">
        <v>0.25641025641025639</v>
      </c>
      <c r="R33" s="34">
        <v>0.56097560975609762</v>
      </c>
      <c r="S33" s="34">
        <v>0.22222222222222221</v>
      </c>
      <c r="T33" s="34">
        <v>0.38095238095238093</v>
      </c>
      <c r="U33" s="35">
        <v>0.41025641025641024</v>
      </c>
      <c r="V33" s="35">
        <v>0.23076923076923078</v>
      </c>
      <c r="W33" s="35">
        <v>0.16666666666666666</v>
      </c>
      <c r="X33" s="35">
        <v>0.34146341463414637</v>
      </c>
      <c r="Y33" s="35">
        <v>8.3333333333333329E-2</v>
      </c>
      <c r="Z33" s="35">
        <v>0.26190476190476192</v>
      </c>
      <c r="AA33" s="36">
        <v>0.76923076923076927</v>
      </c>
      <c r="AB33" s="36">
        <v>0.76923076923076927</v>
      </c>
      <c r="AC33" s="36">
        <v>0.55128205128205132</v>
      </c>
      <c r="AD33" s="36">
        <v>0.78048780487804881</v>
      </c>
      <c r="AE33" s="36">
        <v>0.58333333333333337</v>
      </c>
      <c r="AF33" s="36">
        <v>0.7142857142857143</v>
      </c>
    </row>
    <row r="34" spans="1:32" ht="14.25" customHeight="1" x14ac:dyDescent="0.25">
      <c r="A34" s="55" t="s">
        <v>42</v>
      </c>
      <c r="B34" s="9" t="s">
        <v>76</v>
      </c>
      <c r="C34" s="7" t="s">
        <v>69</v>
      </c>
      <c r="D34" s="7" t="s">
        <v>4</v>
      </c>
      <c r="E34" s="7" t="s">
        <v>68</v>
      </c>
      <c r="F34" s="7" t="s">
        <v>82</v>
      </c>
      <c r="G34" s="7" t="s">
        <v>87</v>
      </c>
      <c r="H34" s="7" t="s">
        <v>89</v>
      </c>
      <c r="I34" s="33">
        <v>0.66666666666666663</v>
      </c>
      <c r="J34" s="33">
        <v>0.92500000000000004</v>
      </c>
      <c r="K34" s="33">
        <v>0.64102564102564108</v>
      </c>
      <c r="L34" s="33">
        <v>0.63414634146341464</v>
      </c>
      <c r="M34" s="33">
        <v>0.56756756756756754</v>
      </c>
      <c r="N34" s="33">
        <v>0.82926829268292679</v>
      </c>
      <c r="O34" s="34">
        <v>0.46153846153846156</v>
      </c>
      <c r="P34" s="34">
        <v>0.72499999999999998</v>
      </c>
      <c r="Q34" s="34">
        <v>0.33333333333333331</v>
      </c>
      <c r="R34" s="34">
        <v>0.3902439024390244</v>
      </c>
      <c r="S34" s="34">
        <v>0.24324324324324326</v>
      </c>
      <c r="T34" s="34">
        <v>0.73170731707317072</v>
      </c>
      <c r="U34" s="35">
        <v>0.41025641025641024</v>
      </c>
      <c r="V34" s="35">
        <v>0.67500000000000004</v>
      </c>
      <c r="W34" s="35">
        <v>0.33333333333333331</v>
      </c>
      <c r="X34" s="35">
        <v>0.36585365853658536</v>
      </c>
      <c r="Y34" s="35">
        <v>0.21621621621621623</v>
      </c>
      <c r="Z34" s="35">
        <v>0.68292682926829273</v>
      </c>
      <c r="AA34" s="36">
        <v>0.66666666666666663</v>
      </c>
      <c r="AB34" s="36">
        <v>0.95</v>
      </c>
      <c r="AC34" s="36">
        <v>0.87179487179487181</v>
      </c>
      <c r="AD34" s="36">
        <v>0.65853658536585369</v>
      </c>
      <c r="AE34" s="36">
        <v>0.59459459459459463</v>
      </c>
      <c r="AF34" s="36">
        <v>0.92682926829268297</v>
      </c>
    </row>
    <row r="35" spans="1:32" ht="14.25" customHeight="1" x14ac:dyDescent="0.25">
      <c r="A35" s="55" t="s">
        <v>43</v>
      </c>
      <c r="B35" s="8" t="s">
        <v>76</v>
      </c>
      <c r="C35" s="7" t="s">
        <v>109</v>
      </c>
      <c r="D35" s="7" t="s">
        <v>2</v>
      </c>
      <c r="E35" s="7" t="s">
        <v>3</v>
      </c>
      <c r="F35" s="7" t="s">
        <v>4</v>
      </c>
      <c r="G35" s="7" t="s">
        <v>82</v>
      </c>
      <c r="H35" s="7" t="s">
        <v>89</v>
      </c>
      <c r="I35" s="33">
        <v>0.48648648648648651</v>
      </c>
      <c r="J35" s="33">
        <v>0.48717948717948717</v>
      </c>
      <c r="K35" s="33">
        <v>0.64864864864864868</v>
      </c>
      <c r="L35" s="33">
        <v>0.65116279069767447</v>
      </c>
      <c r="M35" s="33">
        <v>0.70370370370370372</v>
      </c>
      <c r="N35" s="33">
        <v>0.23333333333333334</v>
      </c>
      <c r="O35" s="34">
        <v>0.27027027027027029</v>
      </c>
      <c r="P35" s="34">
        <v>0.38461538461538464</v>
      </c>
      <c r="Q35" s="34">
        <v>0.59459459459459463</v>
      </c>
      <c r="R35" s="34">
        <v>0.58139534883720934</v>
      </c>
      <c r="S35" s="34">
        <v>0.62962962962962965</v>
      </c>
      <c r="T35" s="34">
        <v>0.23333333333333334</v>
      </c>
      <c r="U35" s="35">
        <v>0.13513513513513514</v>
      </c>
      <c r="V35" s="35">
        <v>0.17948717948717949</v>
      </c>
      <c r="W35" s="35">
        <v>0.35135135135135137</v>
      </c>
      <c r="X35" s="35">
        <v>0.39534883720930231</v>
      </c>
      <c r="Y35" s="35">
        <v>0.40740740740740738</v>
      </c>
      <c r="Z35" s="35">
        <v>0.2</v>
      </c>
      <c r="AA35" s="36">
        <v>0.48648648648648651</v>
      </c>
      <c r="AB35" s="36">
        <v>0.51282051282051277</v>
      </c>
      <c r="AC35" s="36">
        <v>0.72972972972972971</v>
      </c>
      <c r="AD35" s="36">
        <v>0.65116279069767447</v>
      </c>
      <c r="AE35" s="36">
        <v>0.81481481481481477</v>
      </c>
      <c r="AF35" s="36">
        <v>0.6333333333333333</v>
      </c>
    </row>
    <row r="36" spans="1:32" ht="14.25" customHeight="1" x14ac:dyDescent="0.25">
      <c r="A36" s="51" t="s">
        <v>44</v>
      </c>
      <c r="B36" s="9" t="s">
        <v>75</v>
      </c>
      <c r="C36" s="7" t="s">
        <v>69</v>
      </c>
      <c r="D36" s="7" t="s">
        <v>4</v>
      </c>
      <c r="E36" s="7" t="s">
        <v>68</v>
      </c>
      <c r="F36" s="7" t="s">
        <v>82</v>
      </c>
      <c r="G36" s="7" t="s">
        <v>87</v>
      </c>
      <c r="H36" s="7" t="s">
        <v>89</v>
      </c>
      <c r="I36" s="33">
        <v>0.70074812967581046</v>
      </c>
      <c r="J36" s="33">
        <v>0.75129533678756477</v>
      </c>
      <c r="K36" s="33">
        <v>0.67486338797814205</v>
      </c>
      <c r="L36" s="33">
        <v>0.75661375661375663</v>
      </c>
      <c r="M36" s="33">
        <v>0.65486725663716816</v>
      </c>
      <c r="N36" s="33">
        <v>0.77842565597667635</v>
      </c>
      <c r="O36" s="34">
        <v>0.56109725685785539</v>
      </c>
      <c r="P36" s="34">
        <v>0.60880829015544047</v>
      </c>
      <c r="Q36" s="34">
        <v>0.52732240437158473</v>
      </c>
      <c r="R36" s="34">
        <v>0.64021164021164023</v>
      </c>
      <c r="S36" s="34">
        <v>0.55457227138643073</v>
      </c>
      <c r="T36" s="34">
        <v>0.70553935860058314</v>
      </c>
      <c r="U36" s="35">
        <v>0.35162094763092272</v>
      </c>
      <c r="V36" s="35">
        <v>0.40932642487046633</v>
      </c>
      <c r="W36" s="35">
        <v>0.30327868852459017</v>
      </c>
      <c r="X36" s="35">
        <v>0.47354497354497355</v>
      </c>
      <c r="Y36" s="35">
        <v>0.3864306784660767</v>
      </c>
      <c r="Z36" s="35">
        <v>0.55976676384839652</v>
      </c>
      <c r="AA36" s="36">
        <v>0.75311720698254359</v>
      </c>
      <c r="AB36" s="36">
        <v>0.79533678756476689</v>
      </c>
      <c r="AC36" s="36">
        <v>0.71857923497267762</v>
      </c>
      <c r="AD36" s="36">
        <v>0.81481481481481477</v>
      </c>
      <c r="AE36" s="36">
        <v>0.79056047197640122</v>
      </c>
      <c r="AF36" s="36">
        <v>0.89504373177842567</v>
      </c>
    </row>
    <row r="37" spans="1:32" ht="14.25" customHeight="1" x14ac:dyDescent="0.25">
      <c r="A37" s="96" t="s">
        <v>45</v>
      </c>
      <c r="B37" s="9" t="s">
        <v>76</v>
      </c>
      <c r="C37" s="7" t="s">
        <v>69</v>
      </c>
      <c r="D37" s="7" t="s">
        <v>4</v>
      </c>
      <c r="E37" s="7" t="s">
        <v>68</v>
      </c>
      <c r="F37" s="7" t="s">
        <v>82</v>
      </c>
      <c r="G37" s="7" t="s">
        <v>87</v>
      </c>
      <c r="H37" s="7" t="s">
        <v>89</v>
      </c>
      <c r="I37" s="33">
        <v>0.73469387755102045</v>
      </c>
      <c r="J37" s="33">
        <v>0.63829787234042556</v>
      </c>
      <c r="K37" s="33">
        <v>0.8</v>
      </c>
      <c r="L37" s="33">
        <v>0.72340425531914898</v>
      </c>
      <c r="M37" s="33">
        <v>0.68316831683168322</v>
      </c>
      <c r="N37" s="33">
        <v>0.75555555555555554</v>
      </c>
      <c r="O37" s="34">
        <v>0.6428571428571429</v>
      </c>
      <c r="P37" s="34">
        <v>0.46808510638297873</v>
      </c>
      <c r="Q37" s="34">
        <v>0.71</v>
      </c>
      <c r="R37" s="34">
        <v>0.63829787234042556</v>
      </c>
      <c r="S37" s="34">
        <v>0.60396039603960394</v>
      </c>
      <c r="T37" s="34">
        <v>0.64444444444444449</v>
      </c>
      <c r="U37" s="35">
        <v>0.55102040816326525</v>
      </c>
      <c r="V37" s="35">
        <v>0.23404255319148937</v>
      </c>
      <c r="W37" s="35">
        <v>0.6</v>
      </c>
      <c r="X37" s="35">
        <v>0.46808510638297873</v>
      </c>
      <c r="Y37" s="35">
        <v>0.48514851485148514</v>
      </c>
      <c r="Z37" s="35">
        <v>0.46666666666666667</v>
      </c>
      <c r="AA37" s="36">
        <v>0.74489795918367352</v>
      </c>
      <c r="AB37" s="36">
        <v>0.72340425531914898</v>
      </c>
      <c r="AC37" s="36">
        <v>0.83</v>
      </c>
      <c r="AD37" s="36">
        <v>0.74468085106382975</v>
      </c>
      <c r="AE37" s="36">
        <v>0.75247524752475248</v>
      </c>
      <c r="AF37" s="36">
        <v>0.82222222222222219</v>
      </c>
    </row>
    <row r="38" spans="1:32" ht="14.25" customHeight="1" x14ac:dyDescent="0.25">
      <c r="A38" s="96" t="s">
        <v>46</v>
      </c>
      <c r="B38" s="9" t="s">
        <v>76</v>
      </c>
      <c r="C38" s="7" t="s">
        <v>108</v>
      </c>
      <c r="D38" s="7" t="s">
        <v>108</v>
      </c>
      <c r="E38" s="7" t="s">
        <v>108</v>
      </c>
      <c r="F38" s="7" t="s">
        <v>69</v>
      </c>
      <c r="G38" s="7" t="s">
        <v>68</v>
      </c>
      <c r="H38" s="7" t="s">
        <v>87</v>
      </c>
      <c r="I38" s="33" t="s">
        <v>108</v>
      </c>
      <c r="J38" s="33" t="s">
        <v>108</v>
      </c>
      <c r="K38" s="33" t="s">
        <v>108</v>
      </c>
      <c r="L38" s="33">
        <v>0.76315789473684215</v>
      </c>
      <c r="M38" s="33">
        <v>0.75</v>
      </c>
      <c r="N38" s="33">
        <v>0.59375</v>
      </c>
      <c r="O38" s="34" t="s">
        <v>108</v>
      </c>
      <c r="P38" s="34" t="s">
        <v>108</v>
      </c>
      <c r="Q38" s="34" t="s">
        <v>108</v>
      </c>
      <c r="R38" s="34">
        <v>0.63157894736842102</v>
      </c>
      <c r="S38" s="34">
        <v>0.70833333333333337</v>
      </c>
      <c r="T38" s="34">
        <v>0.40625</v>
      </c>
      <c r="U38" s="35" t="s">
        <v>108</v>
      </c>
      <c r="V38" s="35" t="s">
        <v>108</v>
      </c>
      <c r="W38" s="35" t="s">
        <v>108</v>
      </c>
      <c r="X38" s="35">
        <v>0.21052631578947367</v>
      </c>
      <c r="Y38" s="35">
        <v>0.54166666666666663</v>
      </c>
      <c r="Z38" s="35">
        <v>0.25</v>
      </c>
      <c r="AA38" s="36" t="s">
        <v>108</v>
      </c>
      <c r="AB38" s="36" t="s">
        <v>108</v>
      </c>
      <c r="AC38" s="36" t="s">
        <v>108</v>
      </c>
      <c r="AD38" s="36">
        <v>0.78947368421052633</v>
      </c>
      <c r="AE38" s="36">
        <v>0.79166666666666663</v>
      </c>
      <c r="AF38" s="36">
        <v>0.9375</v>
      </c>
    </row>
    <row r="39" spans="1:32" ht="14.25" customHeight="1" x14ac:dyDescent="0.25">
      <c r="A39" s="55" t="s">
        <v>47</v>
      </c>
      <c r="B39" s="9" t="s">
        <v>76</v>
      </c>
      <c r="C39" s="7" t="s">
        <v>109</v>
      </c>
      <c r="D39" s="7" t="s">
        <v>2</v>
      </c>
      <c r="E39" s="7" t="s">
        <v>3</v>
      </c>
      <c r="F39" s="7" t="s">
        <v>4</v>
      </c>
      <c r="G39" s="7" t="s">
        <v>82</v>
      </c>
      <c r="H39" s="7" t="s">
        <v>89</v>
      </c>
      <c r="I39" s="33">
        <v>0.9</v>
      </c>
      <c r="J39" s="33">
        <v>0.80392156862745101</v>
      </c>
      <c r="K39" s="33">
        <v>0.85416666666666663</v>
      </c>
      <c r="L39" s="33">
        <v>0.79591836734693877</v>
      </c>
      <c r="M39" s="33">
        <v>0.8</v>
      </c>
      <c r="N39" s="33">
        <v>0.79487179487179482</v>
      </c>
      <c r="O39" s="34">
        <v>0.66</v>
      </c>
      <c r="P39" s="34">
        <v>0.62745098039215685</v>
      </c>
      <c r="Q39" s="34">
        <v>0.77083333333333337</v>
      </c>
      <c r="R39" s="34">
        <v>0.69387755102040816</v>
      </c>
      <c r="S39" s="34">
        <v>0.78</v>
      </c>
      <c r="T39" s="34">
        <v>0.71794871794871795</v>
      </c>
      <c r="U39" s="35">
        <v>0.44</v>
      </c>
      <c r="V39" s="35">
        <v>0.52941176470588236</v>
      </c>
      <c r="W39" s="35">
        <v>0.54166666666666663</v>
      </c>
      <c r="X39" s="35">
        <v>0.48979591836734693</v>
      </c>
      <c r="Y39" s="35">
        <v>0.64</v>
      </c>
      <c r="Z39" s="35">
        <v>0.58974358974358976</v>
      </c>
      <c r="AA39" s="36">
        <v>0.9</v>
      </c>
      <c r="AB39" s="36">
        <v>0.80392156862745101</v>
      </c>
      <c r="AC39" s="36">
        <v>0.875</v>
      </c>
      <c r="AD39" s="36">
        <v>0.8571428571428571</v>
      </c>
      <c r="AE39" s="36">
        <v>0.82</v>
      </c>
      <c r="AF39" s="36">
        <v>0.89743589743589747</v>
      </c>
    </row>
    <row r="40" spans="1:32" ht="14.25" customHeight="1" x14ac:dyDescent="0.25">
      <c r="A40" s="55" t="s">
        <v>48</v>
      </c>
      <c r="B40" s="9" t="s">
        <v>76</v>
      </c>
      <c r="C40" s="7" t="s">
        <v>69</v>
      </c>
      <c r="D40" s="7" t="s">
        <v>4</v>
      </c>
      <c r="E40" s="7" t="s">
        <v>68</v>
      </c>
      <c r="F40" s="7" t="s">
        <v>82</v>
      </c>
      <c r="G40" s="7" t="s">
        <v>87</v>
      </c>
      <c r="H40" s="7" t="s">
        <v>89</v>
      </c>
      <c r="I40" s="33">
        <v>0.80219780219780223</v>
      </c>
      <c r="J40" s="33">
        <v>0.84444444444444444</v>
      </c>
      <c r="K40" s="33">
        <v>0.74712643678160917</v>
      </c>
      <c r="L40" s="33">
        <v>0.82222222222222219</v>
      </c>
      <c r="M40" s="33">
        <v>0.7441860465116279</v>
      </c>
      <c r="N40" s="33">
        <v>0.8571428571428571</v>
      </c>
      <c r="O40" s="34">
        <v>0.64835164835164838</v>
      </c>
      <c r="P40" s="34">
        <v>0.76666666666666672</v>
      </c>
      <c r="Q40" s="34">
        <v>0.56321839080459768</v>
      </c>
      <c r="R40" s="34">
        <v>0.7</v>
      </c>
      <c r="S40" s="34">
        <v>0.65116279069767447</v>
      </c>
      <c r="T40" s="34">
        <v>0.79120879120879117</v>
      </c>
      <c r="U40" s="35">
        <v>0.46153846153846156</v>
      </c>
      <c r="V40" s="35">
        <v>0.67777777777777781</v>
      </c>
      <c r="W40" s="35">
        <v>0.27586206896551724</v>
      </c>
      <c r="X40" s="35">
        <v>0.53333333333333333</v>
      </c>
      <c r="Y40" s="35">
        <v>0.41860465116279072</v>
      </c>
      <c r="Z40" s="35">
        <v>0.63736263736263732</v>
      </c>
      <c r="AA40" s="36">
        <v>0.8351648351648352</v>
      </c>
      <c r="AB40" s="36">
        <v>0.87777777777777777</v>
      </c>
      <c r="AC40" s="36">
        <v>0.7816091954022989</v>
      </c>
      <c r="AD40" s="36">
        <v>0.87777777777777777</v>
      </c>
      <c r="AE40" s="36">
        <v>0.84883720930232553</v>
      </c>
      <c r="AF40" s="36">
        <v>0.93406593406593408</v>
      </c>
    </row>
    <row r="41" spans="1:32" ht="14.25" customHeight="1" x14ac:dyDescent="0.25">
      <c r="A41" s="55" t="s">
        <v>49</v>
      </c>
      <c r="B41" s="9" t="s">
        <v>76</v>
      </c>
      <c r="C41" s="7" t="s">
        <v>109</v>
      </c>
      <c r="D41" s="7" t="s">
        <v>111</v>
      </c>
      <c r="E41" s="7" t="s">
        <v>70</v>
      </c>
      <c r="F41" s="7" t="s">
        <v>69</v>
      </c>
      <c r="G41" s="7" t="s">
        <v>68</v>
      </c>
      <c r="H41" s="7" t="s">
        <v>87</v>
      </c>
      <c r="I41" s="33">
        <v>0.33333333333333331</v>
      </c>
      <c r="J41" s="33">
        <v>0.38636363636363635</v>
      </c>
      <c r="K41" s="33">
        <v>0.34210526315789475</v>
      </c>
      <c r="L41" s="33">
        <v>0.41666666666666669</v>
      </c>
      <c r="M41" s="33">
        <v>0.30769230769230771</v>
      </c>
      <c r="N41" s="33">
        <v>0.44444444444444442</v>
      </c>
      <c r="O41" s="34">
        <v>0.20833333333333334</v>
      </c>
      <c r="P41" s="34">
        <v>0.25</v>
      </c>
      <c r="Q41" s="34">
        <v>0.18421052631578946</v>
      </c>
      <c r="R41" s="34">
        <v>0.375</v>
      </c>
      <c r="S41" s="34">
        <v>0.23076923076923078</v>
      </c>
      <c r="T41" s="34">
        <v>0.44444444444444442</v>
      </c>
      <c r="U41" s="35">
        <v>0.14583333333333334</v>
      </c>
      <c r="V41" s="35">
        <v>9.0909090909090912E-2</v>
      </c>
      <c r="W41" s="35">
        <v>2.6315789473684209E-2</v>
      </c>
      <c r="X41" s="35">
        <v>0.20833333333333334</v>
      </c>
      <c r="Y41" s="35">
        <v>0.15384615384615385</v>
      </c>
      <c r="Z41" s="35">
        <v>0.33333333333333331</v>
      </c>
      <c r="AA41" s="36">
        <v>0.33333333333333331</v>
      </c>
      <c r="AB41" s="36">
        <v>0.40909090909090912</v>
      </c>
      <c r="AC41" s="36">
        <v>0.47368421052631576</v>
      </c>
      <c r="AD41" s="36">
        <v>0.5</v>
      </c>
      <c r="AE41" s="36">
        <v>0.38461538461538464</v>
      </c>
      <c r="AF41" s="36">
        <v>0.62962962962962965</v>
      </c>
    </row>
    <row r="42" spans="1:32" ht="17.25" customHeight="1" x14ac:dyDescent="0.25">
      <c r="A42" s="55" t="s">
        <v>50</v>
      </c>
      <c r="B42" s="9" t="s">
        <v>76</v>
      </c>
      <c r="C42" s="7" t="s">
        <v>3</v>
      </c>
      <c r="D42" s="7" t="s">
        <v>69</v>
      </c>
      <c r="E42" s="7" t="s">
        <v>4</v>
      </c>
      <c r="F42" s="7" t="s">
        <v>68</v>
      </c>
      <c r="G42" s="7" t="s">
        <v>82</v>
      </c>
      <c r="H42" s="7" t="s">
        <v>89</v>
      </c>
      <c r="I42" s="33">
        <v>0.78</v>
      </c>
      <c r="J42" s="33">
        <v>0.57999999999999996</v>
      </c>
      <c r="K42" s="33">
        <v>0.75510204081632648</v>
      </c>
      <c r="L42" s="33">
        <v>0.45833333333333331</v>
      </c>
      <c r="M42" s="33">
        <v>0.66666666666666663</v>
      </c>
      <c r="N42" s="33">
        <v>0.5</v>
      </c>
      <c r="O42" s="34">
        <v>0.66</v>
      </c>
      <c r="P42" s="34">
        <v>0.38</v>
      </c>
      <c r="Q42" s="34">
        <v>0.53061224489795922</v>
      </c>
      <c r="R42" s="34">
        <v>0.29166666666666669</v>
      </c>
      <c r="S42" s="34">
        <v>0.5714285714285714</v>
      </c>
      <c r="T42" s="34">
        <v>0.43333333333333335</v>
      </c>
      <c r="U42" s="35">
        <v>0.34</v>
      </c>
      <c r="V42" s="35">
        <v>0.04</v>
      </c>
      <c r="W42" s="35">
        <v>0.16326530612244897</v>
      </c>
      <c r="X42" s="35">
        <v>2.0833333333333332E-2</v>
      </c>
      <c r="Y42" s="35">
        <v>0.26190476190476192</v>
      </c>
      <c r="Z42" s="35">
        <v>0.16666666666666666</v>
      </c>
      <c r="AA42" s="36">
        <v>0.8</v>
      </c>
      <c r="AB42" s="36">
        <v>0.64</v>
      </c>
      <c r="AC42" s="36">
        <v>0.83673469387755106</v>
      </c>
      <c r="AD42" s="36">
        <v>0.52083333333333337</v>
      </c>
      <c r="AE42" s="36">
        <v>0.76190476190476186</v>
      </c>
      <c r="AF42" s="36">
        <v>0.83333333333333337</v>
      </c>
    </row>
    <row r="43" spans="1:32" ht="14.25" customHeight="1" x14ac:dyDescent="0.25">
      <c r="A43" s="55" t="s">
        <v>51</v>
      </c>
      <c r="B43" s="9" t="s">
        <v>76</v>
      </c>
      <c r="C43" s="7" t="s">
        <v>69</v>
      </c>
      <c r="D43" s="7" t="s">
        <v>4</v>
      </c>
      <c r="E43" s="7" t="s">
        <v>68</v>
      </c>
      <c r="F43" s="7" t="s">
        <v>82</v>
      </c>
      <c r="G43" s="7" t="s">
        <v>87</v>
      </c>
      <c r="H43" s="7" t="s">
        <v>89</v>
      </c>
      <c r="I43" s="33">
        <v>0.69387755102040816</v>
      </c>
      <c r="J43" s="33">
        <v>0.62</v>
      </c>
      <c r="K43" s="33">
        <v>0.53658536585365857</v>
      </c>
      <c r="L43" s="33">
        <v>0.73737373737373735</v>
      </c>
      <c r="M43" s="33">
        <v>0.53488372093023251</v>
      </c>
      <c r="N43" s="33">
        <v>0.76136363636363635</v>
      </c>
      <c r="O43" s="34">
        <v>0.46938775510204084</v>
      </c>
      <c r="P43" s="34">
        <v>0.49</v>
      </c>
      <c r="Q43" s="34">
        <v>0.41463414634146339</v>
      </c>
      <c r="R43" s="34">
        <v>0.53535353535353536</v>
      </c>
      <c r="S43" s="34">
        <v>0.44186046511627908</v>
      </c>
      <c r="T43" s="34">
        <v>0.69318181818181823</v>
      </c>
      <c r="U43" s="35">
        <v>0.2857142857142857</v>
      </c>
      <c r="V43" s="35">
        <v>0.36</v>
      </c>
      <c r="W43" s="35">
        <v>0.14634146341463414</v>
      </c>
      <c r="X43" s="35">
        <v>0.43434343434343436</v>
      </c>
      <c r="Y43" s="35">
        <v>0.2558139534883721</v>
      </c>
      <c r="Z43" s="35">
        <v>0.60227272727272729</v>
      </c>
      <c r="AA43" s="36">
        <v>0.79591836734693877</v>
      </c>
      <c r="AB43" s="36">
        <v>0.63</v>
      </c>
      <c r="AC43" s="36">
        <v>0.58536585365853655</v>
      </c>
      <c r="AD43" s="36">
        <v>0.77777777777777779</v>
      </c>
      <c r="AE43" s="36">
        <v>0.65116279069767447</v>
      </c>
      <c r="AF43" s="36">
        <v>0.86363636363636365</v>
      </c>
    </row>
    <row r="44" spans="1:32" ht="14.25" customHeight="1" x14ac:dyDescent="0.25">
      <c r="A44" s="55" t="s">
        <v>52</v>
      </c>
      <c r="B44" s="8" t="s">
        <v>76</v>
      </c>
      <c r="C44" s="7" t="s">
        <v>69</v>
      </c>
      <c r="D44" s="7" t="s">
        <v>4</v>
      </c>
      <c r="E44" s="7" t="s">
        <v>68</v>
      </c>
      <c r="F44" s="7" t="s">
        <v>82</v>
      </c>
      <c r="G44" s="7" t="s">
        <v>87</v>
      </c>
      <c r="H44" s="7" t="s">
        <v>89</v>
      </c>
      <c r="I44" s="33">
        <v>0.66666666666666663</v>
      </c>
      <c r="J44" s="33">
        <v>0.90196078431372551</v>
      </c>
      <c r="K44" s="33">
        <v>0.8</v>
      </c>
      <c r="L44" s="33">
        <v>0.74</v>
      </c>
      <c r="M44" s="33">
        <v>0.7</v>
      </c>
      <c r="N44" s="33">
        <v>0.84</v>
      </c>
      <c r="O44" s="34">
        <v>0.5490196078431373</v>
      </c>
      <c r="P44" s="34">
        <v>0.68627450980392157</v>
      </c>
      <c r="Q44" s="34">
        <v>0.47499999999999998</v>
      </c>
      <c r="R44" s="34">
        <v>0.66</v>
      </c>
      <c r="S44" s="34">
        <v>0.54</v>
      </c>
      <c r="T44" s="34">
        <v>0.78</v>
      </c>
      <c r="U44" s="35">
        <v>0.31372549019607843</v>
      </c>
      <c r="V44" s="35">
        <v>0.35294117647058826</v>
      </c>
      <c r="W44" s="35">
        <v>7.4999999999999997E-2</v>
      </c>
      <c r="X44" s="35">
        <v>0.46</v>
      </c>
      <c r="Y44" s="35">
        <v>0.36</v>
      </c>
      <c r="Z44" s="35">
        <v>0.64</v>
      </c>
      <c r="AA44" s="36">
        <v>0.78431372549019607</v>
      </c>
      <c r="AB44" s="36">
        <v>0.94117647058823528</v>
      </c>
      <c r="AC44" s="36">
        <v>0.85</v>
      </c>
      <c r="AD44" s="36">
        <v>0.88</v>
      </c>
      <c r="AE44" s="36">
        <v>0.88</v>
      </c>
      <c r="AF44" s="36">
        <v>0.98</v>
      </c>
    </row>
    <row r="45" spans="1:32" ht="14.25" customHeight="1" x14ac:dyDescent="0.25">
      <c r="A45" s="97" t="s">
        <v>53</v>
      </c>
      <c r="B45" s="9" t="s">
        <v>75</v>
      </c>
      <c r="C45" s="7" t="s">
        <v>69</v>
      </c>
      <c r="D45" s="7" t="s">
        <v>4</v>
      </c>
      <c r="E45" s="7" t="s">
        <v>68</v>
      </c>
      <c r="F45" s="7" t="s">
        <v>82</v>
      </c>
      <c r="G45" s="7" t="s">
        <v>87</v>
      </c>
      <c r="H45" s="7" t="s">
        <v>89</v>
      </c>
      <c r="I45" s="33">
        <v>0.70256410256410251</v>
      </c>
      <c r="J45" s="33">
        <v>0.79402985074626864</v>
      </c>
      <c r="K45" s="33">
        <v>0.68464730290456433</v>
      </c>
      <c r="L45" s="33">
        <v>0.66184971098265899</v>
      </c>
      <c r="M45" s="33">
        <v>0.65461847389558236</v>
      </c>
      <c r="N45" s="33">
        <v>0.61095100864553309</v>
      </c>
      <c r="O45" s="34">
        <v>0.58461538461538465</v>
      </c>
      <c r="P45" s="34">
        <v>0.62686567164179108</v>
      </c>
      <c r="Q45" s="34">
        <v>0.50622406639004147</v>
      </c>
      <c r="R45" s="34">
        <v>0.56936416184971095</v>
      </c>
      <c r="S45" s="34">
        <v>0.5662650602409639</v>
      </c>
      <c r="T45" s="34">
        <v>0.58213256484149856</v>
      </c>
      <c r="U45" s="35">
        <v>0.4564102564102564</v>
      </c>
      <c r="V45" s="35">
        <v>0.46268656716417911</v>
      </c>
      <c r="W45" s="35">
        <v>0.41908713692946059</v>
      </c>
      <c r="X45" s="35">
        <v>0.47398843930635837</v>
      </c>
      <c r="Y45" s="35">
        <v>0.46586345381526106</v>
      </c>
      <c r="Z45" s="35">
        <v>0.48414985590778098</v>
      </c>
      <c r="AA45" s="36">
        <v>0.75897435897435894</v>
      </c>
      <c r="AB45" s="36">
        <v>0.83582089552238803</v>
      </c>
      <c r="AC45" s="36">
        <v>0.75518672199170123</v>
      </c>
      <c r="AD45" s="36">
        <v>0.74277456647398843</v>
      </c>
      <c r="AE45" s="36">
        <v>0.77108433734939763</v>
      </c>
      <c r="AF45" s="36">
        <v>0.75216138328530258</v>
      </c>
    </row>
    <row r="46" spans="1:32" ht="14.25" customHeight="1" x14ac:dyDescent="0.25">
      <c r="A46" s="55" t="s">
        <v>54</v>
      </c>
      <c r="B46" s="9" t="s">
        <v>76</v>
      </c>
      <c r="C46" s="7" t="s">
        <v>109</v>
      </c>
      <c r="D46" s="7" t="s">
        <v>2</v>
      </c>
      <c r="E46" s="7" t="s">
        <v>3</v>
      </c>
      <c r="F46" s="7" t="s">
        <v>4</v>
      </c>
      <c r="G46" s="7" t="s">
        <v>82</v>
      </c>
      <c r="H46" s="7" t="s">
        <v>89</v>
      </c>
      <c r="I46" s="33">
        <v>0.72549019607843135</v>
      </c>
      <c r="J46" s="33">
        <v>0.77551020408163263</v>
      </c>
      <c r="K46" s="33">
        <v>0.78</v>
      </c>
      <c r="L46" s="33">
        <v>0.83673469387755106</v>
      </c>
      <c r="M46" s="33">
        <v>0.8571428571428571</v>
      </c>
      <c r="N46" s="33">
        <v>0.79591836734693877</v>
      </c>
      <c r="O46" s="34">
        <v>0.50980392156862742</v>
      </c>
      <c r="P46" s="34">
        <v>0.67346938775510201</v>
      </c>
      <c r="Q46" s="34">
        <v>0.64</v>
      </c>
      <c r="R46" s="34">
        <v>0.73469387755102045</v>
      </c>
      <c r="S46" s="34">
        <v>0.81632653061224492</v>
      </c>
      <c r="T46" s="34">
        <v>0.79591836734693877</v>
      </c>
      <c r="U46" s="35">
        <v>0.41176470588235292</v>
      </c>
      <c r="V46" s="35">
        <v>0.42857142857142855</v>
      </c>
      <c r="W46" s="35">
        <v>0.56000000000000005</v>
      </c>
      <c r="X46" s="35">
        <v>0.63265306122448983</v>
      </c>
      <c r="Y46" s="35">
        <v>0.73469387755102045</v>
      </c>
      <c r="Z46" s="35">
        <v>0.65306122448979587</v>
      </c>
      <c r="AA46" s="36">
        <v>0.72549019607843135</v>
      </c>
      <c r="AB46" s="36">
        <v>0.81632653061224492</v>
      </c>
      <c r="AC46" s="36">
        <v>0.78</v>
      </c>
      <c r="AD46" s="36">
        <v>0.8571428571428571</v>
      </c>
      <c r="AE46" s="36">
        <v>0.87755102040816324</v>
      </c>
      <c r="AF46" s="36">
        <v>0.89795918367346939</v>
      </c>
    </row>
    <row r="47" spans="1:32" ht="14.25" customHeight="1" x14ac:dyDescent="0.25">
      <c r="A47" s="55" t="s">
        <v>55</v>
      </c>
      <c r="B47" s="9" t="s">
        <v>76</v>
      </c>
      <c r="C47" s="7" t="s">
        <v>109</v>
      </c>
      <c r="D47" s="7" t="s">
        <v>2</v>
      </c>
      <c r="E47" s="7" t="s">
        <v>3</v>
      </c>
      <c r="F47" s="7" t="s">
        <v>4</v>
      </c>
      <c r="G47" s="7" t="s">
        <v>82</v>
      </c>
      <c r="H47" s="7" t="s">
        <v>89</v>
      </c>
      <c r="I47" s="33">
        <v>0.76595744680851063</v>
      </c>
      <c r="J47" s="33">
        <v>0.73469387755102045</v>
      </c>
      <c r="K47" s="33">
        <v>0.53061224489795922</v>
      </c>
      <c r="L47" s="33">
        <v>0.62222222222222223</v>
      </c>
      <c r="M47" s="33">
        <v>0.5</v>
      </c>
      <c r="N47" s="33">
        <v>0.38</v>
      </c>
      <c r="O47" s="34">
        <v>0.7021276595744681</v>
      </c>
      <c r="P47" s="34">
        <v>0.55102040816326525</v>
      </c>
      <c r="Q47" s="34">
        <v>0.36734693877551022</v>
      </c>
      <c r="R47" s="34">
        <v>0.48888888888888887</v>
      </c>
      <c r="S47" s="34">
        <v>0.38</v>
      </c>
      <c r="T47" s="34">
        <v>0.38</v>
      </c>
      <c r="U47" s="35">
        <v>0.42553191489361702</v>
      </c>
      <c r="V47" s="35">
        <v>0.36734693877551022</v>
      </c>
      <c r="W47" s="35">
        <v>0.30612244897959184</v>
      </c>
      <c r="X47" s="35">
        <v>0.22222222222222221</v>
      </c>
      <c r="Y47" s="35">
        <v>0.32</v>
      </c>
      <c r="Z47" s="35">
        <v>0.26</v>
      </c>
      <c r="AA47" s="36">
        <v>0.76595744680851063</v>
      </c>
      <c r="AB47" s="36">
        <v>0.79591836734693877</v>
      </c>
      <c r="AC47" s="36">
        <v>0.61224489795918369</v>
      </c>
      <c r="AD47" s="36">
        <v>0.71111111111111114</v>
      </c>
      <c r="AE47" s="36">
        <v>0.62</v>
      </c>
      <c r="AF47" s="36">
        <v>0.5</v>
      </c>
    </row>
    <row r="48" spans="1:32" ht="14.25" customHeight="1" x14ac:dyDescent="0.25">
      <c r="A48" s="55" t="s">
        <v>56</v>
      </c>
      <c r="B48" s="9" t="s">
        <v>76</v>
      </c>
      <c r="C48" s="7" t="s">
        <v>109</v>
      </c>
      <c r="D48" s="7" t="s">
        <v>2</v>
      </c>
      <c r="E48" s="7" t="s">
        <v>3</v>
      </c>
      <c r="F48" s="7" t="s">
        <v>4</v>
      </c>
      <c r="G48" s="7" t="s">
        <v>82</v>
      </c>
      <c r="H48" s="7" t="s">
        <v>89</v>
      </c>
      <c r="I48" s="33">
        <v>0.85</v>
      </c>
      <c r="J48" s="33">
        <v>0.78048780487804881</v>
      </c>
      <c r="K48" s="33">
        <v>0.72499999999999998</v>
      </c>
      <c r="L48" s="33">
        <v>0.82926829268292679</v>
      </c>
      <c r="M48" s="33">
        <v>0.52380952380952384</v>
      </c>
      <c r="N48" s="33">
        <v>0.63414634146341464</v>
      </c>
      <c r="O48" s="34">
        <v>0.7</v>
      </c>
      <c r="P48" s="34">
        <v>0.48780487804878048</v>
      </c>
      <c r="Q48" s="34">
        <v>0.5</v>
      </c>
      <c r="R48" s="34">
        <v>0.58536585365853655</v>
      </c>
      <c r="S48" s="34">
        <v>0.47619047619047616</v>
      </c>
      <c r="T48" s="34">
        <v>0.56097560975609762</v>
      </c>
      <c r="U48" s="35">
        <v>0.4</v>
      </c>
      <c r="V48" s="35">
        <v>0.3902439024390244</v>
      </c>
      <c r="W48" s="35">
        <v>0.375</v>
      </c>
      <c r="X48" s="35">
        <v>0.34146341463414637</v>
      </c>
      <c r="Y48" s="35">
        <v>0.33333333333333331</v>
      </c>
      <c r="Z48" s="35">
        <v>0.51219512195121952</v>
      </c>
      <c r="AA48" s="36">
        <v>0.85</v>
      </c>
      <c r="AB48" s="36">
        <v>0.80487804878048785</v>
      </c>
      <c r="AC48" s="36">
        <v>0.8</v>
      </c>
      <c r="AD48" s="36">
        <v>0.85365853658536583</v>
      </c>
      <c r="AE48" s="36">
        <v>0.5714285714285714</v>
      </c>
      <c r="AF48" s="36">
        <v>0.70731707317073167</v>
      </c>
    </row>
    <row r="49" spans="1:32" ht="14.25" customHeight="1" x14ac:dyDescent="0.25">
      <c r="A49" s="55" t="s">
        <v>57</v>
      </c>
      <c r="B49" s="9" t="s">
        <v>76</v>
      </c>
      <c r="C49" s="7" t="s">
        <v>109</v>
      </c>
      <c r="D49" s="7" t="s">
        <v>2</v>
      </c>
      <c r="E49" s="7" t="s">
        <v>3</v>
      </c>
      <c r="F49" s="7" t="s">
        <v>4</v>
      </c>
      <c r="G49" s="7" t="s">
        <v>82</v>
      </c>
      <c r="H49" s="7" t="s">
        <v>89</v>
      </c>
      <c r="I49" s="33">
        <v>0.73469387755102045</v>
      </c>
      <c r="J49" s="33">
        <v>0.77500000000000002</v>
      </c>
      <c r="K49" s="33">
        <v>0.8</v>
      </c>
      <c r="L49" s="33">
        <v>0.87804878048780488</v>
      </c>
      <c r="M49" s="33">
        <v>0.77500000000000002</v>
      </c>
      <c r="N49" s="33">
        <v>0.65</v>
      </c>
      <c r="O49" s="34">
        <v>0.59183673469387754</v>
      </c>
      <c r="P49" s="34">
        <v>0.65</v>
      </c>
      <c r="Q49" s="34">
        <v>0.65</v>
      </c>
      <c r="R49" s="34">
        <v>0.78048780487804881</v>
      </c>
      <c r="S49" s="34">
        <v>0.67500000000000004</v>
      </c>
      <c r="T49" s="34">
        <v>0.625</v>
      </c>
      <c r="U49" s="35">
        <v>0.32653061224489793</v>
      </c>
      <c r="V49" s="35">
        <v>0.52500000000000002</v>
      </c>
      <c r="W49" s="35">
        <v>0.55000000000000004</v>
      </c>
      <c r="X49" s="35">
        <v>0.51219512195121952</v>
      </c>
      <c r="Y49" s="35">
        <v>0.55000000000000004</v>
      </c>
      <c r="Z49" s="35">
        <v>0.5</v>
      </c>
      <c r="AA49" s="36">
        <v>0.75510204081632648</v>
      </c>
      <c r="AB49" s="36">
        <v>0.82499999999999996</v>
      </c>
      <c r="AC49" s="36">
        <v>0.82499999999999996</v>
      </c>
      <c r="AD49" s="36">
        <v>0.95121951219512191</v>
      </c>
      <c r="AE49" s="36">
        <v>0.85</v>
      </c>
      <c r="AF49" s="36">
        <v>0.8</v>
      </c>
    </row>
    <row r="50" spans="1:32" ht="14.25" customHeight="1" x14ac:dyDescent="0.25">
      <c r="A50" s="55" t="s">
        <v>58</v>
      </c>
      <c r="B50" s="9" t="s">
        <v>76</v>
      </c>
      <c r="C50" s="7" t="s">
        <v>69</v>
      </c>
      <c r="D50" s="7" t="s">
        <v>4</v>
      </c>
      <c r="E50" s="7" t="s">
        <v>68</v>
      </c>
      <c r="F50" s="7" t="s">
        <v>82</v>
      </c>
      <c r="G50" s="7" t="s">
        <v>87</v>
      </c>
      <c r="H50" s="7" t="s">
        <v>89</v>
      </c>
      <c r="I50" s="33">
        <v>0.82</v>
      </c>
      <c r="J50" s="33">
        <v>0.86274509803921573</v>
      </c>
      <c r="K50" s="33">
        <v>0.77</v>
      </c>
      <c r="L50" s="33">
        <v>0.82352941176470584</v>
      </c>
      <c r="M50" s="33">
        <v>0.72</v>
      </c>
      <c r="N50" s="33">
        <v>0.88235294117647056</v>
      </c>
      <c r="O50" s="34">
        <v>0.7</v>
      </c>
      <c r="P50" s="34">
        <v>0.72549019607843135</v>
      </c>
      <c r="Q50" s="34">
        <v>0.65</v>
      </c>
      <c r="R50" s="34">
        <v>0.78431372549019607</v>
      </c>
      <c r="S50" s="34">
        <v>0.6</v>
      </c>
      <c r="T50" s="34">
        <v>0.88235294117647056</v>
      </c>
      <c r="U50" s="35">
        <v>0.64</v>
      </c>
      <c r="V50" s="35">
        <v>0.70588235294117652</v>
      </c>
      <c r="W50" s="35">
        <v>0.55000000000000004</v>
      </c>
      <c r="X50" s="35">
        <v>0.72549019607843135</v>
      </c>
      <c r="Y50" s="35">
        <v>0.5</v>
      </c>
      <c r="Z50" s="35">
        <v>0.84313725490196079</v>
      </c>
      <c r="AA50" s="36">
        <v>0.84</v>
      </c>
      <c r="AB50" s="36">
        <v>0.86274509803921573</v>
      </c>
      <c r="AC50" s="36">
        <v>0.86</v>
      </c>
      <c r="AD50" s="36">
        <v>0.88235294117647056</v>
      </c>
      <c r="AE50" s="36">
        <v>0.81</v>
      </c>
      <c r="AF50" s="36">
        <v>0.92156862745098034</v>
      </c>
    </row>
    <row r="51" spans="1:32" ht="14.25" customHeight="1" x14ac:dyDescent="0.25">
      <c r="A51" s="55" t="s">
        <v>59</v>
      </c>
      <c r="B51" s="9" t="s">
        <v>76</v>
      </c>
      <c r="C51" s="7" t="s">
        <v>109</v>
      </c>
      <c r="D51" s="7" t="s">
        <v>2</v>
      </c>
      <c r="E51" s="7" t="s">
        <v>3</v>
      </c>
      <c r="F51" s="7" t="s">
        <v>4</v>
      </c>
      <c r="G51" s="7" t="s">
        <v>82</v>
      </c>
      <c r="H51" s="7" t="s">
        <v>89</v>
      </c>
      <c r="I51" s="33">
        <v>0.6</v>
      </c>
      <c r="J51" s="33">
        <v>0.67647058823529416</v>
      </c>
      <c r="K51" s="33">
        <v>0.85106382978723405</v>
      </c>
      <c r="L51" s="33">
        <v>0.90243902439024393</v>
      </c>
      <c r="M51" s="33">
        <v>0.66666666666666663</v>
      </c>
      <c r="N51" s="33">
        <v>0.45652173913043476</v>
      </c>
      <c r="O51" s="34">
        <v>0.48571428571428571</v>
      </c>
      <c r="P51" s="34">
        <v>0.52941176470588236</v>
      </c>
      <c r="Q51" s="34">
        <v>0.68085106382978722</v>
      </c>
      <c r="R51" s="34">
        <v>0.75609756097560976</v>
      </c>
      <c r="S51" s="34">
        <v>0.60416666666666663</v>
      </c>
      <c r="T51" s="34">
        <v>0.45652173913043476</v>
      </c>
      <c r="U51" s="35">
        <v>0.17142857142857143</v>
      </c>
      <c r="V51" s="35">
        <v>0.26470588235294118</v>
      </c>
      <c r="W51" s="35">
        <v>0.42553191489361702</v>
      </c>
      <c r="X51" s="35">
        <v>0.43902439024390244</v>
      </c>
      <c r="Y51" s="35">
        <v>0.5</v>
      </c>
      <c r="Z51" s="35">
        <v>0.30434782608695654</v>
      </c>
      <c r="AA51" s="36">
        <v>0.68571428571428572</v>
      </c>
      <c r="AB51" s="36">
        <v>0.76470588235294112</v>
      </c>
      <c r="AC51" s="36">
        <v>0.93617021276595747</v>
      </c>
      <c r="AD51" s="36">
        <v>0.92682926829268297</v>
      </c>
      <c r="AE51" s="36">
        <v>0.875</v>
      </c>
      <c r="AF51" s="36">
        <v>0.71739130434782605</v>
      </c>
    </row>
    <row r="52" spans="1:32" ht="14.25" customHeight="1" x14ac:dyDescent="0.25">
      <c r="A52" s="55" t="s">
        <v>60</v>
      </c>
      <c r="B52" s="9" t="s">
        <v>76</v>
      </c>
      <c r="C52" s="7" t="s">
        <v>112</v>
      </c>
      <c r="D52" s="7" t="s">
        <v>109</v>
      </c>
      <c r="E52" s="7" t="s">
        <v>2</v>
      </c>
      <c r="F52" s="7" t="s">
        <v>69</v>
      </c>
      <c r="G52" s="7" t="s">
        <v>68</v>
      </c>
      <c r="H52" s="7" t="s">
        <v>87</v>
      </c>
      <c r="I52" s="33">
        <v>0.375</v>
      </c>
      <c r="J52" s="33">
        <v>0.31818181818181818</v>
      </c>
      <c r="K52" s="33">
        <v>0.24</v>
      </c>
      <c r="L52" s="33">
        <v>0.29411764705882354</v>
      </c>
      <c r="M52" s="33">
        <v>0.2</v>
      </c>
      <c r="N52" s="33">
        <v>0.34782608695652173</v>
      </c>
      <c r="O52" s="34">
        <v>0.29166666666666669</v>
      </c>
      <c r="P52" s="34">
        <v>0.13636363636363635</v>
      </c>
      <c r="Q52" s="34">
        <v>0.08</v>
      </c>
      <c r="R52" s="34">
        <v>0.11764705882352941</v>
      </c>
      <c r="S52" s="34">
        <v>6.6666666666666666E-2</v>
      </c>
      <c r="T52" s="34">
        <v>0.30434782608695654</v>
      </c>
      <c r="U52" s="35">
        <v>8.3333333333333329E-2</v>
      </c>
      <c r="V52" s="35">
        <v>0.13636363636363635</v>
      </c>
      <c r="W52" s="35">
        <v>0.04</v>
      </c>
      <c r="X52" s="35">
        <v>0</v>
      </c>
      <c r="Y52" s="35">
        <v>6.6666666666666666E-2</v>
      </c>
      <c r="Z52" s="35">
        <v>0.30434782608695654</v>
      </c>
      <c r="AA52" s="36">
        <v>0.375</v>
      </c>
      <c r="AB52" s="36">
        <v>0.36363636363636365</v>
      </c>
      <c r="AC52" s="36">
        <v>0.24</v>
      </c>
      <c r="AD52" s="36">
        <v>0.52941176470588236</v>
      </c>
      <c r="AE52" s="36">
        <v>0.2</v>
      </c>
      <c r="AF52" s="36">
        <v>0.52173913043478259</v>
      </c>
    </row>
    <row r="53" spans="1:32" ht="14.25" customHeight="1" x14ac:dyDescent="0.25">
      <c r="A53" s="55" t="s">
        <v>61</v>
      </c>
      <c r="B53" s="9" t="s">
        <v>76</v>
      </c>
      <c r="C53" s="7" t="s">
        <v>112</v>
      </c>
      <c r="D53" s="7" t="s">
        <v>111</v>
      </c>
      <c r="E53" s="7" t="s">
        <v>70</v>
      </c>
      <c r="F53" s="7" t="s">
        <v>69</v>
      </c>
      <c r="G53" s="7" t="s">
        <v>68</v>
      </c>
      <c r="H53" s="7" t="s">
        <v>87</v>
      </c>
      <c r="I53" s="33">
        <v>0.56666666666666665</v>
      </c>
      <c r="J53" s="33">
        <v>0.57692307692307687</v>
      </c>
      <c r="K53" s="33">
        <v>0.5357142857142857</v>
      </c>
      <c r="L53" s="33">
        <v>0.29629629629629628</v>
      </c>
      <c r="M53" s="33">
        <v>0.52</v>
      </c>
      <c r="N53" s="33">
        <v>0.40740740740740738</v>
      </c>
      <c r="O53" s="34">
        <v>0.33333333333333331</v>
      </c>
      <c r="P53" s="34">
        <v>0.42307692307692307</v>
      </c>
      <c r="Q53" s="34">
        <v>0.32142857142857145</v>
      </c>
      <c r="R53" s="34">
        <v>0.14814814814814814</v>
      </c>
      <c r="S53" s="34">
        <v>0.4</v>
      </c>
      <c r="T53" s="34">
        <v>0.33333333333333331</v>
      </c>
      <c r="U53" s="35">
        <v>0.2</v>
      </c>
      <c r="V53" s="35">
        <v>0.19230769230769232</v>
      </c>
      <c r="W53" s="35">
        <v>0.2857142857142857</v>
      </c>
      <c r="X53" s="35">
        <v>0.14814814814814814</v>
      </c>
      <c r="Y53" s="35">
        <v>0.2</v>
      </c>
      <c r="Z53" s="35">
        <v>0.14814814814814814</v>
      </c>
      <c r="AA53" s="36">
        <v>0.6</v>
      </c>
      <c r="AB53" s="36">
        <v>0.65384615384615385</v>
      </c>
      <c r="AC53" s="36">
        <v>0.5357142857142857</v>
      </c>
      <c r="AD53" s="36">
        <v>0.44444444444444442</v>
      </c>
      <c r="AE53" s="36">
        <v>0.64</v>
      </c>
      <c r="AF53" s="36">
        <v>0.66666666666666663</v>
      </c>
    </row>
    <row r="54" spans="1:32" ht="14.25" customHeight="1" x14ac:dyDescent="0.25">
      <c r="A54" s="55" t="s">
        <v>62</v>
      </c>
      <c r="B54" s="9" t="s">
        <v>76</v>
      </c>
      <c r="C54" s="7" t="s">
        <v>69</v>
      </c>
      <c r="D54" s="7" t="s">
        <v>4</v>
      </c>
      <c r="E54" s="7" t="s">
        <v>68</v>
      </c>
      <c r="F54" s="7" t="s">
        <v>82</v>
      </c>
      <c r="G54" s="7" t="s">
        <v>87</v>
      </c>
      <c r="H54" s="7" t="s">
        <v>89</v>
      </c>
      <c r="I54" s="33">
        <v>0.78431372549019607</v>
      </c>
      <c r="J54" s="33">
        <v>0.88</v>
      </c>
      <c r="K54" s="33">
        <v>0.76470588235294112</v>
      </c>
      <c r="L54" s="33">
        <v>0.54166666666666663</v>
      </c>
      <c r="M54" s="33">
        <v>0.74</v>
      </c>
      <c r="N54" s="33">
        <v>0.64583333333333337</v>
      </c>
      <c r="O54" s="34">
        <v>0.66666666666666663</v>
      </c>
      <c r="P54" s="34">
        <v>0.56000000000000005</v>
      </c>
      <c r="Q54" s="34">
        <v>0.47058823529411764</v>
      </c>
      <c r="R54" s="34">
        <v>0.33333333333333331</v>
      </c>
      <c r="S54" s="34">
        <v>0.66</v>
      </c>
      <c r="T54" s="34">
        <v>0.52083333333333337</v>
      </c>
      <c r="U54" s="35">
        <v>0.56862745098039214</v>
      </c>
      <c r="V54" s="35">
        <v>0.5</v>
      </c>
      <c r="W54" s="35">
        <v>0.45098039215686275</v>
      </c>
      <c r="X54" s="35">
        <v>0.27083333333333331</v>
      </c>
      <c r="Y54" s="35">
        <v>0.62</v>
      </c>
      <c r="Z54" s="35">
        <v>0.5</v>
      </c>
      <c r="AA54" s="36">
        <v>0.82352941176470584</v>
      </c>
      <c r="AB54" s="36">
        <v>0.92</v>
      </c>
      <c r="AC54" s="36">
        <v>0.82352941176470584</v>
      </c>
      <c r="AD54" s="36">
        <v>0.58333333333333337</v>
      </c>
      <c r="AE54" s="36">
        <v>0.8</v>
      </c>
      <c r="AF54" s="36">
        <v>0.79166666666666663</v>
      </c>
    </row>
    <row r="55" spans="1:32" ht="14.25" customHeight="1" x14ac:dyDescent="0.25">
      <c r="A55" s="55" t="s">
        <v>63</v>
      </c>
      <c r="B55" s="9" t="s">
        <v>76</v>
      </c>
      <c r="C55" s="7" t="s">
        <v>109</v>
      </c>
      <c r="D55" s="7" t="s">
        <v>2</v>
      </c>
      <c r="E55" s="7" t="s">
        <v>3</v>
      </c>
      <c r="F55" s="7" t="s">
        <v>4</v>
      </c>
      <c r="G55" s="7" t="s">
        <v>82</v>
      </c>
      <c r="H55" s="7" t="s">
        <v>89</v>
      </c>
      <c r="I55" s="33">
        <v>0.44444444444444442</v>
      </c>
      <c r="J55" s="33">
        <v>0.18518518518518517</v>
      </c>
      <c r="K55" s="33">
        <v>0.31818181818181818</v>
      </c>
      <c r="L55" s="33">
        <v>0.11764705882352941</v>
      </c>
      <c r="M55" s="33">
        <v>0.5</v>
      </c>
      <c r="N55" s="33">
        <v>0.22727272727272727</v>
      </c>
      <c r="O55" s="34">
        <v>0.18518518518518517</v>
      </c>
      <c r="P55" s="34">
        <v>0.14814814814814814</v>
      </c>
      <c r="Q55" s="34">
        <v>0.13636363636363635</v>
      </c>
      <c r="R55" s="34">
        <v>0</v>
      </c>
      <c r="S55" s="34">
        <v>0.33333333333333331</v>
      </c>
      <c r="T55" s="34">
        <v>0.22727272727272727</v>
      </c>
      <c r="U55" s="35">
        <v>7.407407407407407E-2</v>
      </c>
      <c r="V55" s="35">
        <v>7.407407407407407E-2</v>
      </c>
      <c r="W55" s="35">
        <v>4.5454545454545456E-2</v>
      </c>
      <c r="X55" s="35">
        <v>0</v>
      </c>
      <c r="Y55" s="35">
        <v>0.1111111111111111</v>
      </c>
      <c r="Z55" s="35">
        <v>4.5454545454545456E-2</v>
      </c>
      <c r="AA55" s="36">
        <v>0.51851851851851849</v>
      </c>
      <c r="AB55" s="36">
        <v>0.25925925925925924</v>
      </c>
      <c r="AC55" s="36">
        <v>0.36363636363636365</v>
      </c>
      <c r="AD55" s="36">
        <v>0.23529411764705882</v>
      </c>
      <c r="AE55" s="36">
        <v>0.55555555555555558</v>
      </c>
      <c r="AF55" s="36">
        <v>0.59090909090909094</v>
      </c>
    </row>
    <row r="56" spans="1:32" ht="14.25" customHeight="1" x14ac:dyDescent="0.25">
      <c r="A56" s="55" t="s">
        <v>64</v>
      </c>
      <c r="B56" s="8" t="s">
        <v>76</v>
      </c>
      <c r="C56" s="7" t="s">
        <v>110</v>
      </c>
      <c r="D56" s="7" t="s">
        <v>111</v>
      </c>
      <c r="E56" s="7" t="s">
        <v>70</v>
      </c>
      <c r="F56" s="7" t="s">
        <v>69</v>
      </c>
      <c r="G56" s="7" t="s">
        <v>68</v>
      </c>
      <c r="H56" s="7" t="s">
        <v>87</v>
      </c>
      <c r="I56" s="33">
        <v>0.70833333333333337</v>
      </c>
      <c r="J56" s="33">
        <v>0.67346938775510201</v>
      </c>
      <c r="K56" s="33">
        <v>0.86</v>
      </c>
      <c r="L56" s="33">
        <v>0.86</v>
      </c>
      <c r="M56" s="33">
        <v>0.66</v>
      </c>
      <c r="N56" s="33">
        <v>0.7142857142857143</v>
      </c>
      <c r="O56" s="34">
        <v>0.54166666666666663</v>
      </c>
      <c r="P56" s="34">
        <v>0.51020408163265307</v>
      </c>
      <c r="Q56" s="34">
        <v>0.82</v>
      </c>
      <c r="R56" s="34">
        <v>0.78</v>
      </c>
      <c r="S56" s="34">
        <v>0.44</v>
      </c>
      <c r="T56" s="34">
        <v>0.65306122448979587</v>
      </c>
      <c r="U56" s="35">
        <v>0.10416666666666667</v>
      </c>
      <c r="V56" s="35">
        <v>0.36734693877551022</v>
      </c>
      <c r="W56" s="35">
        <v>0.38</v>
      </c>
      <c r="X56" s="35">
        <v>0.48</v>
      </c>
      <c r="Y56" s="35">
        <v>0.34</v>
      </c>
      <c r="Z56" s="35">
        <v>0.48979591836734693</v>
      </c>
      <c r="AA56" s="36">
        <v>0.70833333333333337</v>
      </c>
      <c r="AB56" s="36">
        <v>0.67346938775510201</v>
      </c>
      <c r="AC56" s="36">
        <v>0.86</v>
      </c>
      <c r="AD56" s="36">
        <v>0.86</v>
      </c>
      <c r="AE56" s="36">
        <v>0.7</v>
      </c>
      <c r="AF56" s="36">
        <v>0.83673469387755106</v>
      </c>
    </row>
    <row r="57" spans="1:32" ht="14.25" customHeight="1" x14ac:dyDescent="0.25">
      <c r="A57" s="98" t="s">
        <v>65</v>
      </c>
      <c r="B57" s="9" t="s">
        <v>75</v>
      </c>
      <c r="C57" s="7" t="s">
        <v>69</v>
      </c>
      <c r="D57" s="7" t="s">
        <v>4</v>
      </c>
      <c r="E57" s="7" t="s">
        <v>68</v>
      </c>
      <c r="F57" s="7" t="s">
        <v>82</v>
      </c>
      <c r="G57" s="7" t="s">
        <v>87</v>
      </c>
      <c r="H57" s="7" t="s">
        <v>89</v>
      </c>
      <c r="I57" s="33">
        <v>0.5757575757575758</v>
      </c>
      <c r="J57" s="33">
        <v>0.45454545454545453</v>
      </c>
      <c r="K57" s="33">
        <v>0.5357142857142857</v>
      </c>
      <c r="L57" s="33">
        <v>0.49484536082474229</v>
      </c>
      <c r="M57" s="33">
        <v>0.36666666666666664</v>
      </c>
      <c r="N57" s="33">
        <v>0.49382716049382713</v>
      </c>
      <c r="O57" s="34">
        <v>0.39393939393939392</v>
      </c>
      <c r="P57" s="34">
        <v>0.40909090909090912</v>
      </c>
      <c r="Q57" s="34">
        <v>0.35714285714285715</v>
      </c>
      <c r="R57" s="34">
        <v>0.40206185567010311</v>
      </c>
      <c r="S57" s="34">
        <v>0.2</v>
      </c>
      <c r="T57" s="34">
        <v>0.49382716049382713</v>
      </c>
      <c r="U57" s="35">
        <v>0.27272727272727271</v>
      </c>
      <c r="V57" s="35">
        <v>0.20454545454545456</v>
      </c>
      <c r="W57" s="35">
        <v>0.32142857142857145</v>
      </c>
      <c r="X57" s="35">
        <v>0.31958762886597936</v>
      </c>
      <c r="Y57" s="35">
        <v>0.16666666666666666</v>
      </c>
      <c r="Z57" s="35">
        <v>0.35802469135802467</v>
      </c>
      <c r="AA57" s="36">
        <v>0.66666666666666663</v>
      </c>
      <c r="AB57" s="36">
        <v>0.59090909090909094</v>
      </c>
      <c r="AC57" s="36">
        <v>0.6785714285714286</v>
      </c>
      <c r="AD57" s="36">
        <v>0.68041237113402064</v>
      </c>
      <c r="AE57" s="36">
        <v>0.66666666666666663</v>
      </c>
      <c r="AF57" s="36">
        <v>0.76543209876543206</v>
      </c>
    </row>
    <row r="58" spans="1:32" x14ac:dyDescent="0.25">
      <c r="A58" s="55" t="s">
        <v>84</v>
      </c>
      <c r="B58" s="8" t="s">
        <v>76</v>
      </c>
      <c r="C58" s="7" t="s">
        <v>108</v>
      </c>
      <c r="D58" s="7" t="s">
        <v>108</v>
      </c>
      <c r="E58" s="7" t="s">
        <v>108</v>
      </c>
      <c r="F58" s="7" t="s">
        <v>108</v>
      </c>
      <c r="G58" s="7" t="s">
        <v>82</v>
      </c>
      <c r="H58" s="7" t="s">
        <v>89</v>
      </c>
      <c r="I58" s="33" t="s">
        <v>108</v>
      </c>
      <c r="J58" s="33" t="s">
        <v>108</v>
      </c>
      <c r="K58" s="33" t="s">
        <v>108</v>
      </c>
      <c r="L58" s="33" t="s">
        <v>108</v>
      </c>
      <c r="M58" s="33">
        <v>0.58064516129032262</v>
      </c>
      <c r="N58" s="33">
        <v>0.6</v>
      </c>
      <c r="O58" s="34" t="s">
        <v>108</v>
      </c>
      <c r="P58" s="34" t="s">
        <v>108</v>
      </c>
      <c r="Q58" s="34" t="s">
        <v>108</v>
      </c>
      <c r="R58" s="34" t="s">
        <v>108</v>
      </c>
      <c r="S58" s="34">
        <v>0.54838709677419351</v>
      </c>
      <c r="T58" s="34">
        <v>0.6</v>
      </c>
      <c r="U58" s="35" t="s">
        <v>108</v>
      </c>
      <c r="V58" s="35" t="s">
        <v>108</v>
      </c>
      <c r="W58" s="35" t="s">
        <v>108</v>
      </c>
      <c r="X58" s="35" t="s">
        <v>108</v>
      </c>
      <c r="Y58" s="35">
        <v>0.45161290322580644</v>
      </c>
      <c r="Z58" s="35">
        <v>0.4</v>
      </c>
      <c r="AA58" s="36" t="s">
        <v>108</v>
      </c>
      <c r="AB58" s="36" t="s">
        <v>108</v>
      </c>
      <c r="AC58" s="36" t="s">
        <v>108</v>
      </c>
      <c r="AD58" s="36" t="s">
        <v>108</v>
      </c>
      <c r="AE58" s="36">
        <v>0.64516129032258063</v>
      </c>
      <c r="AF58" s="36">
        <v>0.84</v>
      </c>
    </row>
    <row r="59" spans="1:32" x14ac:dyDescent="0.25">
      <c r="A59" s="55" t="s">
        <v>66</v>
      </c>
      <c r="B59" s="8" t="s">
        <v>76</v>
      </c>
      <c r="C59" s="7" t="s">
        <v>108</v>
      </c>
      <c r="D59" s="7" t="s">
        <v>108</v>
      </c>
      <c r="E59" s="7" t="s">
        <v>3</v>
      </c>
      <c r="F59" s="7" t="s">
        <v>4</v>
      </c>
      <c r="G59" s="7" t="s">
        <v>82</v>
      </c>
      <c r="H59" s="7" t="s">
        <v>89</v>
      </c>
      <c r="I59" s="33" t="s">
        <v>108</v>
      </c>
      <c r="J59" s="33" t="s">
        <v>108</v>
      </c>
      <c r="K59" s="33">
        <v>0.59523809523809523</v>
      </c>
      <c r="L59" s="33">
        <v>0.45454545454545453</v>
      </c>
      <c r="M59" s="33">
        <v>0.5</v>
      </c>
      <c r="N59" s="33">
        <v>0.375</v>
      </c>
      <c r="O59" s="34" t="s">
        <v>108</v>
      </c>
      <c r="P59" s="34" t="s">
        <v>108</v>
      </c>
      <c r="Q59" s="34">
        <v>0.54761904761904767</v>
      </c>
      <c r="R59" s="34">
        <v>0.40909090909090912</v>
      </c>
      <c r="S59" s="34">
        <v>0.42105263157894735</v>
      </c>
      <c r="T59" s="34">
        <v>0.375</v>
      </c>
      <c r="U59" s="35" t="s">
        <v>108</v>
      </c>
      <c r="V59" s="35" t="s">
        <v>108</v>
      </c>
      <c r="W59" s="35">
        <v>0.33333333333333331</v>
      </c>
      <c r="X59" s="35">
        <v>0.20454545454545456</v>
      </c>
      <c r="Y59" s="35">
        <v>0.28947368421052633</v>
      </c>
      <c r="Z59" s="35">
        <v>0.25</v>
      </c>
      <c r="AA59" s="36" t="s">
        <v>108</v>
      </c>
      <c r="AB59" s="36" t="s">
        <v>108</v>
      </c>
      <c r="AC59" s="36">
        <v>0.6428571428571429</v>
      </c>
      <c r="AD59" s="36">
        <v>0.59090909090909094</v>
      </c>
      <c r="AE59" s="36">
        <v>0.71052631578947367</v>
      </c>
      <c r="AF59" s="36">
        <v>0.67500000000000004</v>
      </c>
    </row>
    <row r="60" spans="1:32" x14ac:dyDescent="0.25">
      <c r="A60" s="55" t="s">
        <v>67</v>
      </c>
      <c r="B60" s="8" t="s">
        <v>76</v>
      </c>
      <c r="C60" s="7" t="s">
        <v>110</v>
      </c>
      <c r="D60" s="7" t="s">
        <v>111</v>
      </c>
      <c r="E60" s="7" t="s">
        <v>70</v>
      </c>
      <c r="F60" s="7" t="s">
        <v>69</v>
      </c>
      <c r="G60" s="7" t="s">
        <v>68</v>
      </c>
      <c r="H60" s="7" t="s">
        <v>87</v>
      </c>
      <c r="I60" s="33">
        <v>0.55172413793103448</v>
      </c>
      <c r="J60" s="33">
        <v>0.40740740740740738</v>
      </c>
      <c r="K60" s="33">
        <v>0.34782608695652173</v>
      </c>
      <c r="L60" s="33">
        <v>0.5757575757575758</v>
      </c>
      <c r="M60" s="33">
        <v>0.5357142857142857</v>
      </c>
      <c r="N60" s="33">
        <v>0.36666666666666664</v>
      </c>
      <c r="O60" s="34">
        <v>0.41379310344827586</v>
      </c>
      <c r="P60" s="34">
        <v>0.29629629629629628</v>
      </c>
      <c r="Q60" s="34">
        <v>0.30434782608695654</v>
      </c>
      <c r="R60" s="34">
        <v>0.39393939393939392</v>
      </c>
      <c r="S60" s="34">
        <v>0.35714285714285715</v>
      </c>
      <c r="T60" s="34">
        <v>0.2</v>
      </c>
      <c r="U60" s="35">
        <v>0.37931034482758619</v>
      </c>
      <c r="V60" s="35">
        <v>0.18518518518518517</v>
      </c>
      <c r="W60" s="35">
        <v>0.17391304347826086</v>
      </c>
      <c r="X60" s="35">
        <v>0.27272727272727271</v>
      </c>
      <c r="Y60" s="35">
        <v>0.32142857142857145</v>
      </c>
      <c r="Z60" s="35">
        <v>0.16666666666666666</v>
      </c>
      <c r="AA60" s="36">
        <v>0.55172413793103448</v>
      </c>
      <c r="AB60" s="36">
        <v>0.40740740740740738</v>
      </c>
      <c r="AC60" s="36">
        <v>0.43478260869565216</v>
      </c>
      <c r="AD60" s="36">
        <v>0.66666666666666663</v>
      </c>
      <c r="AE60" s="36">
        <v>0.6785714285714286</v>
      </c>
      <c r="AF60" s="36">
        <v>0.66666666666666663</v>
      </c>
    </row>
    <row r="61" spans="1:32" ht="15.75" thickBot="1" x14ac:dyDescent="0.3">
      <c r="A61" s="55" t="s">
        <v>85</v>
      </c>
      <c r="B61" s="8" t="s">
        <v>76</v>
      </c>
      <c r="C61" s="7" t="s">
        <v>108</v>
      </c>
      <c r="D61" s="7" t="s">
        <v>108</v>
      </c>
      <c r="E61" s="7" t="s">
        <v>108</v>
      </c>
      <c r="F61" s="7" t="s">
        <v>108</v>
      </c>
      <c r="G61" s="7" t="s">
        <v>82</v>
      </c>
      <c r="H61" s="7" t="s">
        <v>89</v>
      </c>
      <c r="I61" s="33" t="s">
        <v>108</v>
      </c>
      <c r="J61" s="33" t="s">
        <v>108</v>
      </c>
      <c r="K61" s="33" t="s">
        <v>108</v>
      </c>
      <c r="L61" s="33" t="s">
        <v>108</v>
      </c>
      <c r="M61" s="33">
        <v>0.39285714285714285</v>
      </c>
      <c r="N61" s="33">
        <v>0.625</v>
      </c>
      <c r="O61" s="34" t="s">
        <v>108</v>
      </c>
      <c r="P61" s="34" t="s">
        <v>108</v>
      </c>
      <c r="Q61" s="34" t="s">
        <v>108</v>
      </c>
      <c r="R61" s="34" t="s">
        <v>108</v>
      </c>
      <c r="S61" s="34">
        <v>0.21428571428571427</v>
      </c>
      <c r="T61" s="34">
        <v>0.625</v>
      </c>
      <c r="U61" s="35" t="s">
        <v>108</v>
      </c>
      <c r="V61" s="35" t="s">
        <v>108</v>
      </c>
      <c r="W61" s="35" t="s">
        <v>108</v>
      </c>
      <c r="X61" s="35" t="s">
        <v>108</v>
      </c>
      <c r="Y61" s="35">
        <v>0.21428571428571427</v>
      </c>
      <c r="Z61" s="35">
        <v>0.5625</v>
      </c>
      <c r="AA61" s="36" t="s">
        <v>108</v>
      </c>
      <c r="AB61" s="36" t="s">
        <v>108</v>
      </c>
      <c r="AC61" s="36" t="s">
        <v>108</v>
      </c>
      <c r="AD61" s="36" t="s">
        <v>108</v>
      </c>
      <c r="AE61" s="36">
        <v>0.6785714285714286</v>
      </c>
      <c r="AF61" s="36">
        <v>0.875</v>
      </c>
    </row>
    <row r="62" spans="1:32" ht="15.75" thickBot="1" x14ac:dyDescent="0.3">
      <c r="A62" s="37" t="s">
        <v>13</v>
      </c>
      <c r="B62" s="40" t="s">
        <v>88</v>
      </c>
      <c r="C62" s="41" t="s">
        <v>69</v>
      </c>
      <c r="D62" s="41" t="s">
        <v>4</v>
      </c>
      <c r="E62" s="41" t="s">
        <v>68</v>
      </c>
      <c r="F62" s="41" t="s">
        <v>82</v>
      </c>
      <c r="G62" s="41" t="s">
        <v>87</v>
      </c>
      <c r="H62" s="41" t="s">
        <v>89</v>
      </c>
    </row>
    <row r="63" spans="1:32" x14ac:dyDescent="0.25">
      <c r="A63" s="37"/>
      <c r="B63" s="42" t="s">
        <v>90</v>
      </c>
      <c r="C63" s="43">
        <v>1241</v>
      </c>
      <c r="D63" s="43">
        <v>1795</v>
      </c>
      <c r="E63" s="116">
        <v>1412</v>
      </c>
      <c r="F63" s="113">
        <v>1813</v>
      </c>
      <c r="G63" s="111">
        <v>1482</v>
      </c>
      <c r="H63" s="110">
        <v>1785</v>
      </c>
    </row>
    <row r="64" spans="1:32" x14ac:dyDescent="0.25">
      <c r="A64" s="37"/>
      <c r="B64" s="44" t="s">
        <v>91</v>
      </c>
      <c r="C64" s="45">
        <v>611</v>
      </c>
      <c r="D64" s="45">
        <v>944</v>
      </c>
      <c r="E64" s="114">
        <v>624</v>
      </c>
      <c r="F64" s="45">
        <v>925</v>
      </c>
      <c r="G64" s="107">
        <v>673</v>
      </c>
      <c r="H64" s="108">
        <v>913</v>
      </c>
    </row>
    <row r="65" spans="1:8" x14ac:dyDescent="0.25">
      <c r="A65" s="37"/>
      <c r="B65" s="46" t="s">
        <v>92</v>
      </c>
      <c r="C65" s="47">
        <v>441</v>
      </c>
      <c r="D65" s="47">
        <v>719</v>
      </c>
      <c r="E65" s="47">
        <v>467</v>
      </c>
      <c r="F65" s="112">
        <v>747</v>
      </c>
      <c r="G65" s="47">
        <v>540</v>
      </c>
      <c r="H65" s="47">
        <v>752</v>
      </c>
    </row>
    <row r="66" spans="1:8" x14ac:dyDescent="0.25">
      <c r="A66" s="37"/>
      <c r="B66" s="46" t="s">
        <v>93</v>
      </c>
      <c r="C66" s="48">
        <v>896</v>
      </c>
      <c r="D66" s="48">
        <v>1311</v>
      </c>
      <c r="E66" s="106">
        <v>964</v>
      </c>
      <c r="F66" s="48">
        <v>1296</v>
      </c>
      <c r="G66" s="48">
        <v>1053</v>
      </c>
      <c r="H66" s="106">
        <v>1281</v>
      </c>
    </row>
    <row r="67" spans="1:8" x14ac:dyDescent="0.25">
      <c r="A67" s="37"/>
      <c r="B67" s="46" t="s">
        <v>94</v>
      </c>
      <c r="C67" s="47">
        <v>349</v>
      </c>
      <c r="D67" s="47">
        <v>485</v>
      </c>
      <c r="E67" s="47">
        <v>449</v>
      </c>
      <c r="F67" s="47">
        <v>541</v>
      </c>
      <c r="G67" s="47">
        <v>422</v>
      </c>
      <c r="H67" s="47">
        <v>464</v>
      </c>
    </row>
    <row r="68" spans="1:8" x14ac:dyDescent="0.25">
      <c r="A68" s="37"/>
      <c r="B68" s="46" t="s">
        <v>95</v>
      </c>
      <c r="C68" s="47">
        <v>52</v>
      </c>
      <c r="D68" s="47">
        <v>74</v>
      </c>
      <c r="E68" s="117">
        <v>78</v>
      </c>
      <c r="F68" s="47">
        <v>122</v>
      </c>
      <c r="G68" s="47">
        <v>176</v>
      </c>
      <c r="H68" s="47">
        <v>276</v>
      </c>
    </row>
    <row r="69" spans="1:8" ht="39" thickBot="1" x14ac:dyDescent="0.3">
      <c r="A69" s="37"/>
      <c r="B69" s="49" t="s">
        <v>96</v>
      </c>
      <c r="C69" s="50">
        <v>229</v>
      </c>
      <c r="D69" s="50">
        <v>292</v>
      </c>
      <c r="E69" s="115">
        <v>261</v>
      </c>
      <c r="F69" s="50">
        <v>225</v>
      </c>
      <c r="G69" s="50">
        <v>211</v>
      </c>
      <c r="H69" s="109">
        <v>132</v>
      </c>
    </row>
    <row r="70" spans="1:8" ht="15.75" thickBot="1" x14ac:dyDescent="0.3">
      <c r="A70" s="51" t="s">
        <v>14</v>
      </c>
      <c r="B70" s="40" t="s">
        <v>88</v>
      </c>
      <c r="C70" s="41" t="s">
        <v>69</v>
      </c>
      <c r="D70" s="41" t="s">
        <v>4</v>
      </c>
      <c r="E70" s="41" t="s">
        <v>68</v>
      </c>
      <c r="F70" s="41" t="s">
        <v>82</v>
      </c>
      <c r="G70" s="41" t="s">
        <v>87</v>
      </c>
      <c r="H70" s="41" t="s">
        <v>89</v>
      </c>
    </row>
    <row r="71" spans="1:8" x14ac:dyDescent="0.25">
      <c r="A71" s="37"/>
      <c r="B71" s="42" t="s">
        <v>90</v>
      </c>
      <c r="C71" s="43">
        <v>46</v>
      </c>
      <c r="D71" s="43">
        <v>116</v>
      </c>
      <c r="E71" s="43">
        <v>47</v>
      </c>
      <c r="F71" s="43">
        <v>123</v>
      </c>
      <c r="G71" s="43">
        <v>43</v>
      </c>
      <c r="H71" s="43">
        <v>123</v>
      </c>
    </row>
    <row r="72" spans="1:8" x14ac:dyDescent="0.25">
      <c r="A72" s="37"/>
      <c r="B72" s="44" t="s">
        <v>91</v>
      </c>
      <c r="C72" s="45">
        <v>15</v>
      </c>
      <c r="D72" s="45">
        <v>63</v>
      </c>
      <c r="E72" s="45">
        <v>11</v>
      </c>
      <c r="F72" s="45">
        <v>44</v>
      </c>
      <c r="G72" s="45">
        <v>9</v>
      </c>
      <c r="H72" s="45">
        <v>46</v>
      </c>
    </row>
    <row r="73" spans="1:8" x14ac:dyDescent="0.25">
      <c r="A73" s="37"/>
      <c r="B73" s="46" t="s">
        <v>92</v>
      </c>
      <c r="C73" s="47">
        <v>10</v>
      </c>
      <c r="D73" s="47">
        <v>45</v>
      </c>
      <c r="E73" s="47">
        <v>9</v>
      </c>
      <c r="F73" s="47">
        <v>32</v>
      </c>
      <c r="G73" s="47">
        <v>6</v>
      </c>
      <c r="H73" s="47">
        <v>33</v>
      </c>
    </row>
    <row r="74" spans="1:8" x14ac:dyDescent="0.25">
      <c r="A74" s="37"/>
      <c r="B74" s="46" t="s">
        <v>93</v>
      </c>
      <c r="C74" s="48">
        <v>26</v>
      </c>
      <c r="D74" s="48">
        <v>82</v>
      </c>
      <c r="E74" s="48">
        <v>30</v>
      </c>
      <c r="F74" s="48">
        <v>62</v>
      </c>
      <c r="G74" s="48">
        <v>25</v>
      </c>
      <c r="H74" s="48">
        <v>73</v>
      </c>
    </row>
    <row r="75" spans="1:8" x14ac:dyDescent="0.25">
      <c r="A75" s="37"/>
      <c r="B75" s="46" t="s">
        <v>94</v>
      </c>
      <c r="C75" s="47">
        <v>20</v>
      </c>
      <c r="D75" s="47">
        <v>36</v>
      </c>
      <c r="E75" s="47">
        <v>18</v>
      </c>
      <c r="F75" s="47">
        <v>49</v>
      </c>
      <c r="G75" s="47">
        <v>15</v>
      </c>
      <c r="H75" s="47">
        <v>37</v>
      </c>
    </row>
    <row r="76" spans="1:8" x14ac:dyDescent="0.25">
      <c r="A76" s="37"/>
      <c r="B76" s="46" t="s">
        <v>95</v>
      </c>
      <c r="C76" s="47">
        <v>5</v>
      </c>
      <c r="D76" s="47">
        <v>6</v>
      </c>
      <c r="E76" s="47">
        <v>8</v>
      </c>
      <c r="F76" s="47">
        <v>11</v>
      </c>
      <c r="G76" s="47">
        <v>9</v>
      </c>
      <c r="H76" s="47">
        <v>30</v>
      </c>
    </row>
    <row r="77" spans="1:8" ht="39" thickBot="1" x14ac:dyDescent="0.3">
      <c r="B77" s="49" t="s">
        <v>96</v>
      </c>
      <c r="C77" s="50">
        <v>6</v>
      </c>
      <c r="D77" s="50">
        <v>11</v>
      </c>
      <c r="E77" s="50">
        <v>10</v>
      </c>
      <c r="F77" s="50">
        <v>19</v>
      </c>
      <c r="G77" s="50">
        <v>10</v>
      </c>
      <c r="H77" s="50">
        <v>10</v>
      </c>
    </row>
    <row r="78" spans="1:8" ht="15.75" thickBot="1" x14ac:dyDescent="0.3">
      <c r="A78" s="55" t="s">
        <v>15</v>
      </c>
      <c r="B78" s="56" t="s">
        <v>88</v>
      </c>
      <c r="C78" s="57" t="s">
        <v>1</v>
      </c>
      <c r="D78" s="57" t="s">
        <v>2</v>
      </c>
      <c r="E78" s="57" t="s">
        <v>3</v>
      </c>
      <c r="F78" s="57" t="s">
        <v>4</v>
      </c>
      <c r="G78" s="57" t="s">
        <v>82</v>
      </c>
      <c r="H78" s="57" t="s">
        <v>89</v>
      </c>
    </row>
    <row r="79" spans="1:8" x14ac:dyDescent="0.25">
      <c r="B79" s="42" t="s">
        <v>90</v>
      </c>
      <c r="C79" s="43">
        <v>28</v>
      </c>
      <c r="D79" s="43">
        <v>32</v>
      </c>
      <c r="E79" s="43">
        <v>30</v>
      </c>
      <c r="F79" s="43">
        <v>32</v>
      </c>
      <c r="G79" s="43">
        <v>38</v>
      </c>
      <c r="H79" s="43">
        <v>39</v>
      </c>
    </row>
    <row r="80" spans="1:8" x14ac:dyDescent="0.25">
      <c r="B80" s="44" t="s">
        <v>91</v>
      </c>
      <c r="C80" s="45">
        <v>10</v>
      </c>
      <c r="D80" s="45">
        <v>11</v>
      </c>
      <c r="E80" s="45">
        <v>6</v>
      </c>
      <c r="F80" s="45">
        <v>15</v>
      </c>
      <c r="G80" s="45">
        <v>10</v>
      </c>
      <c r="H80" s="45">
        <v>12</v>
      </c>
    </row>
    <row r="81" spans="1:8" x14ac:dyDescent="0.25">
      <c r="B81" s="46" t="s">
        <v>92</v>
      </c>
      <c r="C81" s="45">
        <v>2</v>
      </c>
      <c r="D81" s="47">
        <v>1</v>
      </c>
      <c r="E81" s="45">
        <v>4</v>
      </c>
      <c r="F81" s="45">
        <v>6</v>
      </c>
      <c r="G81" s="45">
        <v>7</v>
      </c>
      <c r="H81" s="45">
        <v>4</v>
      </c>
    </row>
    <row r="82" spans="1:8" x14ac:dyDescent="0.25">
      <c r="B82" s="46" t="s">
        <v>93</v>
      </c>
      <c r="C82" s="45">
        <v>16</v>
      </c>
      <c r="D82" s="48">
        <v>15</v>
      </c>
      <c r="E82" s="45">
        <v>6</v>
      </c>
      <c r="F82" s="45">
        <v>19</v>
      </c>
      <c r="G82" s="45">
        <v>12</v>
      </c>
      <c r="H82" s="45">
        <v>18</v>
      </c>
    </row>
    <row r="83" spans="1:8" x14ac:dyDescent="0.25">
      <c r="B83" s="46" t="s">
        <v>94</v>
      </c>
      <c r="C83" s="45">
        <v>14</v>
      </c>
      <c r="D83" s="47">
        <v>18</v>
      </c>
      <c r="E83" s="45">
        <v>18</v>
      </c>
      <c r="F83" s="45">
        <v>14</v>
      </c>
      <c r="G83" s="45">
        <v>15</v>
      </c>
      <c r="H83" s="45">
        <v>15</v>
      </c>
    </row>
    <row r="84" spans="1:8" x14ac:dyDescent="0.25">
      <c r="B84" s="46" t="s">
        <v>95</v>
      </c>
      <c r="C84" s="45">
        <v>1</v>
      </c>
      <c r="D84" s="47">
        <v>0</v>
      </c>
      <c r="E84" s="45">
        <v>1</v>
      </c>
      <c r="F84" s="45">
        <v>1</v>
      </c>
      <c r="G84" s="45">
        <v>4</v>
      </c>
      <c r="H84" s="45">
        <v>12</v>
      </c>
    </row>
    <row r="85" spans="1:8" ht="39" thickBot="1" x14ac:dyDescent="0.3">
      <c r="B85" s="49" t="s">
        <v>96</v>
      </c>
      <c r="C85" s="50">
        <v>3</v>
      </c>
      <c r="D85" s="50">
        <v>3</v>
      </c>
      <c r="E85" s="50">
        <v>5</v>
      </c>
      <c r="F85" s="50">
        <v>2</v>
      </c>
      <c r="G85" s="50">
        <v>9</v>
      </c>
      <c r="H85" s="50">
        <v>0</v>
      </c>
    </row>
    <row r="86" spans="1:8" ht="15.75" thickBot="1" x14ac:dyDescent="0.3">
      <c r="A86" s="55" t="s">
        <v>16</v>
      </c>
      <c r="B86" s="56" t="s">
        <v>88</v>
      </c>
      <c r="C86" s="57" t="s">
        <v>1</v>
      </c>
      <c r="D86" s="57" t="s">
        <v>2</v>
      </c>
      <c r="E86" s="57" t="s">
        <v>3</v>
      </c>
      <c r="F86" s="57" t="s">
        <v>4</v>
      </c>
      <c r="G86" s="57" t="s">
        <v>82</v>
      </c>
      <c r="H86" s="57" t="s">
        <v>89</v>
      </c>
    </row>
    <row r="87" spans="1:8" x14ac:dyDescent="0.25">
      <c r="B87" s="42" t="s">
        <v>90</v>
      </c>
      <c r="C87" s="58">
        <v>39</v>
      </c>
      <c r="D87" s="43">
        <v>36</v>
      </c>
      <c r="E87" s="58">
        <v>35</v>
      </c>
      <c r="F87" s="58">
        <v>39</v>
      </c>
      <c r="G87" s="58">
        <v>40</v>
      </c>
      <c r="H87" s="58">
        <v>38</v>
      </c>
    </row>
    <row r="88" spans="1:8" x14ac:dyDescent="0.25">
      <c r="B88" s="44" t="s">
        <v>91</v>
      </c>
      <c r="C88" s="59">
        <v>18</v>
      </c>
      <c r="D88" s="45">
        <v>10</v>
      </c>
      <c r="E88" s="59">
        <v>18</v>
      </c>
      <c r="F88" s="59">
        <v>19</v>
      </c>
      <c r="G88" s="59">
        <v>17</v>
      </c>
      <c r="H88" s="59">
        <v>13</v>
      </c>
    </row>
    <row r="89" spans="1:8" x14ac:dyDescent="0.25">
      <c r="B89" s="46" t="s">
        <v>92</v>
      </c>
      <c r="C89" s="60">
        <v>11</v>
      </c>
      <c r="D89" s="47">
        <v>7</v>
      </c>
      <c r="E89" s="60">
        <v>11</v>
      </c>
      <c r="F89" s="60">
        <v>17</v>
      </c>
      <c r="G89" s="60">
        <v>15</v>
      </c>
      <c r="H89" s="60">
        <v>11</v>
      </c>
    </row>
    <row r="90" spans="1:8" x14ac:dyDescent="0.25">
      <c r="B90" s="46" t="s">
        <v>93</v>
      </c>
      <c r="C90" s="61">
        <v>20</v>
      </c>
      <c r="D90" s="48">
        <v>15</v>
      </c>
      <c r="E90" s="61">
        <v>18</v>
      </c>
      <c r="F90" s="61">
        <v>24</v>
      </c>
      <c r="G90" s="61">
        <v>20</v>
      </c>
      <c r="H90" s="61">
        <v>14</v>
      </c>
    </row>
    <row r="91" spans="1:8" x14ac:dyDescent="0.25">
      <c r="B91" s="46" t="s">
        <v>94</v>
      </c>
      <c r="C91" s="60">
        <v>14</v>
      </c>
      <c r="D91" s="47">
        <v>15</v>
      </c>
      <c r="E91" s="60">
        <v>13</v>
      </c>
      <c r="F91" s="60">
        <v>15</v>
      </c>
      <c r="G91" s="60">
        <v>16</v>
      </c>
      <c r="H91" s="60">
        <v>16</v>
      </c>
    </row>
    <row r="92" spans="1:8" x14ac:dyDescent="0.25">
      <c r="B92" s="46" t="s">
        <v>95</v>
      </c>
      <c r="C92" s="60">
        <v>1</v>
      </c>
      <c r="D92" s="47">
        <v>0</v>
      </c>
      <c r="E92" s="60">
        <v>1</v>
      </c>
      <c r="F92" s="60">
        <v>3</v>
      </c>
      <c r="G92" s="60">
        <v>3</v>
      </c>
      <c r="H92" s="60">
        <v>9</v>
      </c>
    </row>
    <row r="93" spans="1:8" ht="39" thickBot="1" x14ac:dyDescent="0.3">
      <c r="B93" s="49" t="s">
        <v>96</v>
      </c>
      <c r="C93" s="62">
        <v>6</v>
      </c>
      <c r="D93" s="50">
        <v>11</v>
      </c>
      <c r="E93" s="62">
        <v>3</v>
      </c>
      <c r="F93" s="62">
        <v>2</v>
      </c>
      <c r="G93" s="62">
        <v>4</v>
      </c>
      <c r="H93" s="62">
        <v>0</v>
      </c>
    </row>
    <row r="94" spans="1:8" ht="15.75" thickBot="1" x14ac:dyDescent="0.3">
      <c r="A94" s="55" t="s">
        <v>17</v>
      </c>
      <c r="B94" s="56" t="s">
        <v>88</v>
      </c>
      <c r="C94" s="57" t="s">
        <v>69</v>
      </c>
      <c r="D94" s="57" t="s">
        <v>4</v>
      </c>
      <c r="E94" s="57" t="s">
        <v>68</v>
      </c>
      <c r="F94" s="57" t="s">
        <v>82</v>
      </c>
      <c r="G94" s="57" t="s">
        <v>87</v>
      </c>
      <c r="H94" s="57" t="s">
        <v>89</v>
      </c>
    </row>
    <row r="95" spans="1:8" x14ac:dyDescent="0.25">
      <c r="B95" s="42" t="s">
        <v>90</v>
      </c>
      <c r="C95" s="43">
        <v>46</v>
      </c>
      <c r="D95" s="43">
        <v>45</v>
      </c>
      <c r="E95" s="43">
        <v>47</v>
      </c>
      <c r="F95" s="43">
        <v>45</v>
      </c>
      <c r="G95" s="43">
        <v>43</v>
      </c>
      <c r="H95" s="43">
        <v>46</v>
      </c>
    </row>
    <row r="96" spans="1:8" x14ac:dyDescent="0.25">
      <c r="B96" s="44" t="s">
        <v>91</v>
      </c>
      <c r="C96" s="45">
        <v>15</v>
      </c>
      <c r="D96" s="45">
        <v>29</v>
      </c>
      <c r="E96" s="45">
        <v>11</v>
      </c>
      <c r="F96" s="45">
        <v>17</v>
      </c>
      <c r="G96" s="45">
        <v>9</v>
      </c>
      <c r="H96" s="45">
        <v>21</v>
      </c>
    </row>
    <row r="97" spans="1:8" x14ac:dyDescent="0.25">
      <c r="B97" s="46" t="s">
        <v>92</v>
      </c>
      <c r="C97" s="47">
        <v>10</v>
      </c>
      <c r="D97" s="47">
        <v>22</v>
      </c>
      <c r="E97" s="47">
        <v>9</v>
      </c>
      <c r="F97" s="47">
        <v>10</v>
      </c>
      <c r="G97" s="47">
        <v>6</v>
      </c>
      <c r="H97" s="47">
        <v>18</v>
      </c>
    </row>
    <row r="98" spans="1:8" x14ac:dyDescent="0.25">
      <c r="B98" s="46" t="s">
        <v>93</v>
      </c>
      <c r="C98" s="48">
        <v>26</v>
      </c>
      <c r="D98" s="48">
        <v>39</v>
      </c>
      <c r="E98" s="48">
        <v>30</v>
      </c>
      <c r="F98" s="48">
        <v>30</v>
      </c>
      <c r="G98" s="48">
        <v>25</v>
      </c>
      <c r="H98" s="48">
        <v>41</v>
      </c>
    </row>
    <row r="99" spans="1:8" x14ac:dyDescent="0.25">
      <c r="B99" s="46" t="s">
        <v>94</v>
      </c>
      <c r="C99" s="47">
        <v>20</v>
      </c>
      <c r="D99" s="47">
        <v>7</v>
      </c>
      <c r="E99" s="47">
        <v>18</v>
      </c>
      <c r="F99" s="47">
        <v>18</v>
      </c>
      <c r="G99" s="47">
        <v>15</v>
      </c>
      <c r="H99" s="47">
        <v>6</v>
      </c>
    </row>
    <row r="100" spans="1:8" x14ac:dyDescent="0.25">
      <c r="B100" s="46" t="s">
        <v>95</v>
      </c>
      <c r="C100" s="47">
        <v>5</v>
      </c>
      <c r="D100" s="47">
        <v>2</v>
      </c>
      <c r="E100" s="47">
        <v>8</v>
      </c>
      <c r="F100" s="47">
        <v>4</v>
      </c>
      <c r="G100" s="47">
        <v>9</v>
      </c>
      <c r="H100" s="47">
        <v>9</v>
      </c>
    </row>
    <row r="101" spans="1:8" ht="39" thickBot="1" x14ac:dyDescent="0.3">
      <c r="B101" s="49" t="s">
        <v>96</v>
      </c>
      <c r="C101" s="50">
        <v>6</v>
      </c>
      <c r="D101" s="50">
        <v>7</v>
      </c>
      <c r="E101" s="50">
        <v>10</v>
      </c>
      <c r="F101" s="50">
        <v>6</v>
      </c>
      <c r="G101" s="50">
        <v>10</v>
      </c>
      <c r="H101" s="50">
        <v>10</v>
      </c>
    </row>
    <row r="102" spans="1:8" ht="15.75" thickBot="1" x14ac:dyDescent="0.3">
      <c r="A102" s="51" t="s">
        <v>18</v>
      </c>
      <c r="B102" s="40" t="s">
        <v>88</v>
      </c>
      <c r="C102" s="41" t="s">
        <v>69</v>
      </c>
      <c r="D102" s="41" t="s">
        <v>4</v>
      </c>
      <c r="E102" s="41" t="s">
        <v>68</v>
      </c>
      <c r="F102" s="41" t="s">
        <v>82</v>
      </c>
      <c r="G102" s="41" t="s">
        <v>87</v>
      </c>
      <c r="H102" s="41" t="s">
        <v>89</v>
      </c>
    </row>
    <row r="103" spans="1:8" x14ac:dyDescent="0.25">
      <c r="A103" s="51"/>
      <c r="B103" s="42" t="s">
        <v>90</v>
      </c>
      <c r="C103" s="43">
        <v>183</v>
      </c>
      <c r="D103" s="43">
        <v>331</v>
      </c>
      <c r="E103" s="43">
        <v>316</v>
      </c>
      <c r="F103" s="43">
        <v>270</v>
      </c>
      <c r="G103" s="43">
        <v>367</v>
      </c>
      <c r="H103" s="43">
        <v>294</v>
      </c>
    </row>
    <row r="104" spans="1:8" x14ac:dyDescent="0.25">
      <c r="A104" s="51"/>
      <c r="B104" s="44" t="s">
        <v>91</v>
      </c>
      <c r="C104" s="45">
        <v>73</v>
      </c>
      <c r="D104" s="45">
        <v>98</v>
      </c>
      <c r="E104" s="45">
        <v>83</v>
      </c>
      <c r="F104" s="45">
        <v>76</v>
      </c>
      <c r="G104" s="45">
        <v>146</v>
      </c>
      <c r="H104" s="45">
        <v>73</v>
      </c>
    </row>
    <row r="105" spans="1:8" x14ac:dyDescent="0.25">
      <c r="A105" s="51"/>
      <c r="B105" s="46" t="s">
        <v>92</v>
      </c>
      <c r="C105" s="47">
        <v>60</v>
      </c>
      <c r="D105" s="47">
        <v>91</v>
      </c>
      <c r="E105" s="47">
        <v>68</v>
      </c>
      <c r="F105" s="47">
        <v>70</v>
      </c>
      <c r="G105" s="47">
        <v>130</v>
      </c>
      <c r="H105" s="47">
        <v>72</v>
      </c>
    </row>
    <row r="106" spans="1:8" x14ac:dyDescent="0.25">
      <c r="A106" s="51"/>
      <c r="B106" s="46" t="s">
        <v>93</v>
      </c>
      <c r="C106" s="48">
        <v>102</v>
      </c>
      <c r="D106" s="48">
        <v>157</v>
      </c>
      <c r="E106" s="48">
        <v>138</v>
      </c>
      <c r="F106" s="48">
        <v>142</v>
      </c>
      <c r="G106" s="48">
        <v>221</v>
      </c>
      <c r="H106" s="48">
        <v>130</v>
      </c>
    </row>
    <row r="107" spans="1:8" x14ac:dyDescent="0.25">
      <c r="A107" s="51"/>
      <c r="B107" s="46" t="s">
        <v>94</v>
      </c>
      <c r="C107" s="47">
        <v>67</v>
      </c>
      <c r="D107" s="47">
        <v>174</v>
      </c>
      <c r="E107" s="47">
        <v>159</v>
      </c>
      <c r="F107" s="47">
        <v>146</v>
      </c>
      <c r="G107" s="47">
        <v>135</v>
      </c>
      <c r="H107" s="47">
        <v>154</v>
      </c>
    </row>
    <row r="108" spans="1:8" x14ac:dyDescent="0.25">
      <c r="A108" s="51"/>
      <c r="B108" s="46" t="s">
        <v>95</v>
      </c>
      <c r="C108" s="47">
        <v>6</v>
      </c>
      <c r="D108" s="47">
        <v>15</v>
      </c>
      <c r="E108" s="47">
        <v>16</v>
      </c>
      <c r="F108" s="47">
        <v>15</v>
      </c>
      <c r="G108" s="47">
        <v>47</v>
      </c>
      <c r="H108" s="47">
        <v>64</v>
      </c>
    </row>
    <row r="109" spans="1:8" ht="39" thickBot="1" x14ac:dyDescent="0.3">
      <c r="A109" s="51"/>
      <c r="B109" s="49" t="s">
        <v>96</v>
      </c>
      <c r="C109" s="50">
        <v>37</v>
      </c>
      <c r="D109" s="50">
        <v>44</v>
      </c>
      <c r="E109" s="50">
        <v>58</v>
      </c>
      <c r="F109" s="50">
        <v>33</v>
      </c>
      <c r="G109" s="50">
        <v>39</v>
      </c>
      <c r="H109" s="50">
        <v>3</v>
      </c>
    </row>
    <row r="110" spans="1:8" ht="15.75" thickBot="1" x14ac:dyDescent="0.3">
      <c r="A110" s="55" t="s">
        <v>19</v>
      </c>
      <c r="B110" s="56" t="s">
        <v>88</v>
      </c>
      <c r="C110" s="57" t="s">
        <v>70</v>
      </c>
      <c r="D110" s="57" t="s">
        <v>69</v>
      </c>
      <c r="E110" s="57" t="s">
        <v>68</v>
      </c>
      <c r="F110" s="57" t="s">
        <v>82</v>
      </c>
      <c r="G110" s="57" t="s">
        <v>87</v>
      </c>
      <c r="H110" s="57" t="s">
        <v>89</v>
      </c>
    </row>
    <row r="111" spans="1:8" x14ac:dyDescent="0.25">
      <c r="B111" s="42" t="s">
        <v>90</v>
      </c>
      <c r="C111" s="43">
        <v>50</v>
      </c>
      <c r="D111" s="43">
        <v>49</v>
      </c>
      <c r="E111" s="43">
        <v>46</v>
      </c>
      <c r="F111" s="43">
        <v>47</v>
      </c>
      <c r="G111" s="43">
        <v>50</v>
      </c>
      <c r="H111" s="43">
        <v>37</v>
      </c>
    </row>
    <row r="112" spans="1:8" x14ac:dyDescent="0.25">
      <c r="B112" s="44" t="s">
        <v>91</v>
      </c>
      <c r="C112" s="45">
        <v>14</v>
      </c>
      <c r="D112" s="45">
        <v>22</v>
      </c>
      <c r="E112" s="45">
        <v>24</v>
      </c>
      <c r="F112" s="45">
        <v>16</v>
      </c>
      <c r="G112" s="45">
        <v>22</v>
      </c>
      <c r="H112" s="45">
        <v>4</v>
      </c>
    </row>
    <row r="113" spans="1:8" x14ac:dyDescent="0.25">
      <c r="B113" s="46" t="s">
        <v>92</v>
      </c>
      <c r="C113" s="47">
        <v>14</v>
      </c>
      <c r="D113" s="47">
        <v>21</v>
      </c>
      <c r="E113" s="47">
        <v>22</v>
      </c>
      <c r="F113" s="47">
        <v>14</v>
      </c>
      <c r="G113" s="45">
        <v>18</v>
      </c>
      <c r="H113" s="45">
        <v>4</v>
      </c>
    </row>
    <row r="114" spans="1:8" x14ac:dyDescent="0.25">
      <c r="B114" s="46" t="s">
        <v>93</v>
      </c>
      <c r="C114" s="48">
        <v>25</v>
      </c>
      <c r="D114" s="48">
        <v>29</v>
      </c>
      <c r="E114" s="48">
        <v>31</v>
      </c>
      <c r="F114" s="48">
        <v>25</v>
      </c>
      <c r="G114" s="45">
        <v>33</v>
      </c>
      <c r="H114" s="45">
        <v>7</v>
      </c>
    </row>
    <row r="115" spans="1:8" x14ac:dyDescent="0.25">
      <c r="B115" s="46" t="s">
        <v>94</v>
      </c>
      <c r="C115" s="47">
        <v>20</v>
      </c>
      <c r="D115" s="47">
        <v>20</v>
      </c>
      <c r="E115" s="47">
        <v>14</v>
      </c>
      <c r="F115" s="47">
        <v>24</v>
      </c>
      <c r="G115" s="45">
        <v>12</v>
      </c>
      <c r="H115" s="45">
        <v>19</v>
      </c>
    </row>
    <row r="116" spans="1:8" x14ac:dyDescent="0.25">
      <c r="B116" s="46" t="s">
        <v>95</v>
      </c>
      <c r="C116" s="47">
        <v>2</v>
      </c>
      <c r="D116" s="47">
        <v>0</v>
      </c>
      <c r="E116" s="47">
        <v>0</v>
      </c>
      <c r="F116" s="47">
        <v>2</v>
      </c>
      <c r="G116" s="45">
        <v>10</v>
      </c>
      <c r="H116" s="45">
        <v>12</v>
      </c>
    </row>
    <row r="117" spans="1:8" ht="39" thickBot="1" x14ac:dyDescent="0.3">
      <c r="B117" s="49" t="s">
        <v>96</v>
      </c>
      <c r="C117" s="50">
        <v>14</v>
      </c>
      <c r="D117" s="50">
        <v>7</v>
      </c>
      <c r="E117" s="50">
        <v>8</v>
      </c>
      <c r="F117" s="50">
        <v>5</v>
      </c>
      <c r="G117" s="50">
        <v>6</v>
      </c>
      <c r="H117" s="50">
        <v>2</v>
      </c>
    </row>
    <row r="118" spans="1:8" ht="15.75" thickBot="1" x14ac:dyDescent="0.3">
      <c r="A118" s="55" t="s">
        <v>20</v>
      </c>
      <c r="B118" s="56" t="s">
        <v>88</v>
      </c>
      <c r="C118" s="57" t="s">
        <v>10</v>
      </c>
      <c r="D118" s="57" t="s">
        <v>9</v>
      </c>
      <c r="E118" s="57" t="s">
        <v>70</v>
      </c>
      <c r="F118" s="57" t="s">
        <v>69</v>
      </c>
      <c r="G118" s="57" t="s">
        <v>68</v>
      </c>
      <c r="H118" s="57" t="s">
        <v>87</v>
      </c>
    </row>
    <row r="119" spans="1:8" x14ac:dyDescent="0.25">
      <c r="B119" s="42" t="s">
        <v>90</v>
      </c>
      <c r="C119" s="43">
        <v>47</v>
      </c>
      <c r="D119" s="43">
        <v>47</v>
      </c>
      <c r="E119" s="43">
        <v>48</v>
      </c>
      <c r="F119" s="43">
        <v>48</v>
      </c>
      <c r="G119" s="43">
        <v>40</v>
      </c>
      <c r="H119" s="43">
        <v>31</v>
      </c>
    </row>
    <row r="120" spans="1:8" x14ac:dyDescent="0.25">
      <c r="B120" s="44" t="s">
        <v>91</v>
      </c>
      <c r="C120" s="45">
        <v>16</v>
      </c>
      <c r="D120" s="45">
        <v>12</v>
      </c>
      <c r="E120" s="45">
        <v>11</v>
      </c>
      <c r="F120" s="45">
        <v>15</v>
      </c>
      <c r="G120" s="45">
        <v>10</v>
      </c>
      <c r="H120" s="45">
        <v>8</v>
      </c>
    </row>
    <row r="121" spans="1:8" x14ac:dyDescent="0.25">
      <c r="B121" s="46" t="s">
        <v>92</v>
      </c>
      <c r="C121" s="47">
        <v>10</v>
      </c>
      <c r="D121" s="47">
        <v>11</v>
      </c>
      <c r="E121" s="47">
        <v>9</v>
      </c>
      <c r="F121" s="47">
        <v>12</v>
      </c>
      <c r="G121" s="47">
        <v>9</v>
      </c>
      <c r="H121" s="45">
        <v>8</v>
      </c>
    </row>
    <row r="122" spans="1:8" x14ac:dyDescent="0.25">
      <c r="B122" s="46" t="s">
        <v>93</v>
      </c>
      <c r="C122" s="48">
        <v>24</v>
      </c>
      <c r="D122" s="48">
        <v>22</v>
      </c>
      <c r="E122" s="48">
        <v>21</v>
      </c>
      <c r="F122" s="48">
        <v>20</v>
      </c>
      <c r="G122" s="48">
        <v>14</v>
      </c>
      <c r="H122" s="45">
        <v>16</v>
      </c>
    </row>
    <row r="123" spans="1:8" x14ac:dyDescent="0.25">
      <c r="B123" s="46" t="s">
        <v>94</v>
      </c>
      <c r="C123" s="47">
        <v>20</v>
      </c>
      <c r="D123" s="47">
        <v>20</v>
      </c>
      <c r="E123" s="47">
        <v>24</v>
      </c>
      <c r="F123" s="47">
        <v>21</v>
      </c>
      <c r="G123" s="47">
        <v>26</v>
      </c>
      <c r="H123" s="45">
        <v>15</v>
      </c>
    </row>
    <row r="124" spans="1:8" x14ac:dyDescent="0.25">
      <c r="B124" s="46" t="s">
        <v>95</v>
      </c>
      <c r="C124" s="47">
        <v>2</v>
      </c>
      <c r="D124" s="47">
        <v>6</v>
      </c>
      <c r="E124" s="47">
        <v>3</v>
      </c>
      <c r="F124" s="47">
        <v>2</v>
      </c>
      <c r="G124" s="47">
        <v>2</v>
      </c>
      <c r="H124" s="45">
        <v>4</v>
      </c>
    </row>
    <row r="125" spans="1:8" ht="39" thickBot="1" x14ac:dyDescent="0.3">
      <c r="B125" s="49" t="s">
        <v>96</v>
      </c>
      <c r="C125" s="50">
        <v>9</v>
      </c>
      <c r="D125" s="50">
        <v>9</v>
      </c>
      <c r="E125" s="50">
        <v>10</v>
      </c>
      <c r="F125" s="50">
        <v>10</v>
      </c>
      <c r="G125" s="50">
        <v>2</v>
      </c>
      <c r="H125" s="50">
        <v>4</v>
      </c>
    </row>
    <row r="126" spans="1:8" ht="15.75" thickBot="1" x14ac:dyDescent="0.3">
      <c r="A126" s="55" t="s">
        <v>86</v>
      </c>
      <c r="B126" s="56" t="s">
        <v>88</v>
      </c>
      <c r="G126" s="64"/>
      <c r="H126" s="64" t="s">
        <v>87</v>
      </c>
    </row>
    <row r="127" spans="1:8" x14ac:dyDescent="0.25">
      <c r="B127" s="42" t="s">
        <v>90</v>
      </c>
      <c r="G127" s="58"/>
      <c r="H127" s="58">
        <v>50</v>
      </c>
    </row>
    <row r="128" spans="1:8" x14ac:dyDescent="0.25">
      <c r="B128" s="44" t="s">
        <v>91</v>
      </c>
      <c r="G128" s="59"/>
      <c r="H128" s="59">
        <v>34</v>
      </c>
    </row>
    <row r="129" spans="1:8" x14ac:dyDescent="0.25">
      <c r="B129" s="46" t="s">
        <v>92</v>
      </c>
      <c r="G129" s="59"/>
      <c r="H129" s="59">
        <v>32</v>
      </c>
    </row>
    <row r="130" spans="1:8" x14ac:dyDescent="0.25">
      <c r="B130" s="46" t="s">
        <v>93</v>
      </c>
      <c r="G130" s="59"/>
      <c r="H130" s="59">
        <v>41</v>
      </c>
    </row>
    <row r="131" spans="1:8" x14ac:dyDescent="0.25">
      <c r="B131" s="46" t="s">
        <v>94</v>
      </c>
      <c r="G131" s="59"/>
      <c r="H131" s="59">
        <v>12</v>
      </c>
    </row>
    <row r="132" spans="1:8" x14ac:dyDescent="0.25">
      <c r="B132" s="46" t="s">
        <v>95</v>
      </c>
      <c r="G132" s="59"/>
      <c r="H132" s="59">
        <v>3</v>
      </c>
    </row>
    <row r="133" spans="1:8" ht="39" thickBot="1" x14ac:dyDescent="0.3">
      <c r="B133" s="49" t="s">
        <v>96</v>
      </c>
      <c r="G133" s="62"/>
      <c r="H133" s="62">
        <v>1</v>
      </c>
    </row>
    <row r="134" spans="1:8" ht="15.75" thickBot="1" x14ac:dyDescent="0.3">
      <c r="A134" s="55" t="s">
        <v>21</v>
      </c>
      <c r="B134" s="67" t="s">
        <v>88</v>
      </c>
      <c r="C134" s="64" t="s">
        <v>10</v>
      </c>
      <c r="D134" s="64" t="s">
        <v>9</v>
      </c>
      <c r="E134" s="64" t="s">
        <v>70</v>
      </c>
      <c r="F134" s="64" t="s">
        <v>69</v>
      </c>
      <c r="G134" s="64" t="s">
        <v>68</v>
      </c>
      <c r="H134" s="64" t="s">
        <v>87</v>
      </c>
    </row>
    <row r="135" spans="1:8" x14ac:dyDescent="0.25">
      <c r="B135" s="68" t="s">
        <v>90</v>
      </c>
      <c r="C135" s="58">
        <v>47</v>
      </c>
      <c r="D135" s="58">
        <v>47</v>
      </c>
      <c r="E135" s="58">
        <v>46</v>
      </c>
      <c r="F135" s="58">
        <v>36</v>
      </c>
      <c r="G135" s="58">
        <v>40</v>
      </c>
      <c r="H135" s="58">
        <v>50</v>
      </c>
    </row>
    <row r="136" spans="1:8" x14ac:dyDescent="0.25">
      <c r="B136" s="69" t="s">
        <v>91</v>
      </c>
      <c r="C136" s="59">
        <v>19</v>
      </c>
      <c r="D136" s="59">
        <v>21</v>
      </c>
      <c r="E136" s="59">
        <v>23</v>
      </c>
      <c r="F136" s="59">
        <v>15</v>
      </c>
      <c r="G136" s="59">
        <v>12</v>
      </c>
      <c r="H136" s="59">
        <v>14</v>
      </c>
    </row>
    <row r="137" spans="1:8" x14ac:dyDescent="0.25">
      <c r="B137" s="70" t="s">
        <v>92</v>
      </c>
      <c r="C137" s="60">
        <v>8</v>
      </c>
      <c r="D137" s="60">
        <v>16</v>
      </c>
      <c r="E137" s="60">
        <v>14</v>
      </c>
      <c r="F137" s="60">
        <v>7</v>
      </c>
      <c r="G137" s="60">
        <v>3</v>
      </c>
      <c r="H137" s="59">
        <v>9</v>
      </c>
    </row>
    <row r="138" spans="1:8" x14ac:dyDescent="0.25">
      <c r="B138" s="70" t="s">
        <v>93</v>
      </c>
      <c r="C138" s="61">
        <v>27</v>
      </c>
      <c r="D138" s="61">
        <v>27</v>
      </c>
      <c r="E138" s="61">
        <v>30</v>
      </c>
      <c r="F138" s="61">
        <v>22</v>
      </c>
      <c r="G138" s="61">
        <v>18</v>
      </c>
      <c r="H138" s="59">
        <v>25</v>
      </c>
    </row>
    <row r="139" spans="1:8" x14ac:dyDescent="0.25">
      <c r="B139" s="70" t="s">
        <v>94</v>
      </c>
      <c r="C139" s="60">
        <v>22</v>
      </c>
      <c r="D139" s="60">
        <v>20</v>
      </c>
      <c r="E139" s="60">
        <v>19</v>
      </c>
      <c r="F139" s="60">
        <v>10</v>
      </c>
      <c r="G139" s="60">
        <v>14</v>
      </c>
      <c r="H139" s="59">
        <v>29</v>
      </c>
    </row>
    <row r="140" spans="1:8" x14ac:dyDescent="0.25">
      <c r="B140" s="70" t="s">
        <v>95</v>
      </c>
      <c r="C140" s="60">
        <v>0</v>
      </c>
      <c r="D140" s="60">
        <v>2</v>
      </c>
      <c r="E140" s="60">
        <v>1</v>
      </c>
      <c r="F140" s="60">
        <v>3</v>
      </c>
      <c r="G140" s="60">
        <v>2</v>
      </c>
      <c r="H140" s="59">
        <v>4</v>
      </c>
    </row>
    <row r="141" spans="1:8" ht="39" thickBot="1" x14ac:dyDescent="0.3">
      <c r="B141" s="71" t="s">
        <v>96</v>
      </c>
      <c r="C141" s="62">
        <v>6</v>
      </c>
      <c r="D141" s="62">
        <v>4</v>
      </c>
      <c r="E141" s="62">
        <v>3</v>
      </c>
      <c r="F141" s="62">
        <v>8</v>
      </c>
      <c r="G141" s="62">
        <v>12</v>
      </c>
      <c r="H141" s="62">
        <v>3</v>
      </c>
    </row>
    <row r="142" spans="1:8" ht="15.75" thickBot="1" x14ac:dyDescent="0.3">
      <c r="A142" s="55" t="s">
        <v>83</v>
      </c>
      <c r="B142" s="56" t="s">
        <v>88</v>
      </c>
      <c r="F142" s="64"/>
      <c r="G142" s="64" t="s">
        <v>82</v>
      </c>
      <c r="H142" s="64" t="s">
        <v>89</v>
      </c>
    </row>
    <row r="143" spans="1:8" x14ac:dyDescent="0.25">
      <c r="B143" s="42" t="s">
        <v>90</v>
      </c>
      <c r="F143" s="58"/>
      <c r="G143" s="58">
        <v>44</v>
      </c>
      <c r="H143" s="58">
        <v>50</v>
      </c>
    </row>
    <row r="144" spans="1:8" x14ac:dyDescent="0.25">
      <c r="B144" s="44" t="s">
        <v>91</v>
      </c>
      <c r="F144" s="59"/>
      <c r="G144" s="59">
        <v>18</v>
      </c>
      <c r="H144" s="59">
        <v>11</v>
      </c>
    </row>
    <row r="145" spans="1:8" x14ac:dyDescent="0.25">
      <c r="B145" s="46" t="s">
        <v>92</v>
      </c>
      <c r="F145" s="59"/>
      <c r="G145" s="59">
        <v>17</v>
      </c>
      <c r="H145" s="59">
        <v>11</v>
      </c>
    </row>
    <row r="146" spans="1:8" x14ac:dyDescent="0.25">
      <c r="B146" s="46" t="s">
        <v>93</v>
      </c>
      <c r="F146" s="59"/>
      <c r="G146" s="59">
        <v>26</v>
      </c>
      <c r="H146" s="59">
        <v>21</v>
      </c>
    </row>
    <row r="147" spans="1:8" x14ac:dyDescent="0.25">
      <c r="B147" s="46" t="s">
        <v>94</v>
      </c>
      <c r="F147" s="59"/>
      <c r="G147" s="59">
        <v>18</v>
      </c>
      <c r="H147" s="59">
        <v>27</v>
      </c>
    </row>
    <row r="148" spans="1:8" x14ac:dyDescent="0.25">
      <c r="B148" s="46" t="s">
        <v>95</v>
      </c>
      <c r="F148" s="59"/>
      <c r="G148" s="59">
        <v>2</v>
      </c>
      <c r="H148" s="59">
        <v>12</v>
      </c>
    </row>
    <row r="149" spans="1:8" ht="39" thickBot="1" x14ac:dyDescent="0.3">
      <c r="B149" s="49" t="s">
        <v>96</v>
      </c>
      <c r="F149" s="62"/>
      <c r="G149" s="62">
        <v>6</v>
      </c>
      <c r="H149" s="62">
        <v>0</v>
      </c>
    </row>
    <row r="150" spans="1:8" ht="15.75" thickBot="1" x14ac:dyDescent="0.3">
      <c r="A150" s="55" t="s">
        <v>22</v>
      </c>
      <c r="B150" s="72" t="s">
        <v>88</v>
      </c>
      <c r="C150" s="57" t="s">
        <v>1</v>
      </c>
      <c r="D150" s="57" t="s">
        <v>2</v>
      </c>
      <c r="E150" s="57" t="s">
        <v>3</v>
      </c>
      <c r="F150" s="57" t="s">
        <v>4</v>
      </c>
      <c r="G150" s="57" t="s">
        <v>82</v>
      </c>
      <c r="H150" s="57" t="s">
        <v>89</v>
      </c>
    </row>
    <row r="151" spans="1:8" x14ac:dyDescent="0.25">
      <c r="B151" s="73" t="s">
        <v>90</v>
      </c>
      <c r="C151" s="43">
        <v>48</v>
      </c>
      <c r="D151" s="43">
        <v>49</v>
      </c>
      <c r="E151" s="43">
        <v>38</v>
      </c>
      <c r="F151" s="43">
        <v>37</v>
      </c>
      <c r="G151" s="43">
        <v>47</v>
      </c>
      <c r="H151" s="43">
        <v>44</v>
      </c>
    </row>
    <row r="152" spans="1:8" x14ac:dyDescent="0.25">
      <c r="B152" s="74" t="s">
        <v>91</v>
      </c>
      <c r="C152" s="45">
        <v>13</v>
      </c>
      <c r="D152" s="45">
        <v>20</v>
      </c>
      <c r="E152" s="45">
        <v>21</v>
      </c>
      <c r="F152" s="45">
        <v>21</v>
      </c>
      <c r="G152" s="45">
        <v>21</v>
      </c>
      <c r="H152" s="45">
        <v>19</v>
      </c>
    </row>
    <row r="153" spans="1:8" x14ac:dyDescent="0.25">
      <c r="B153" s="75" t="s">
        <v>92</v>
      </c>
      <c r="C153" s="47">
        <v>10</v>
      </c>
      <c r="D153" s="47">
        <v>13</v>
      </c>
      <c r="E153" s="47">
        <v>20</v>
      </c>
      <c r="F153" s="47">
        <v>19</v>
      </c>
      <c r="G153" s="47">
        <v>19</v>
      </c>
      <c r="H153" s="47">
        <v>19</v>
      </c>
    </row>
    <row r="154" spans="1:8" x14ac:dyDescent="0.25">
      <c r="B154" s="75" t="s">
        <v>93</v>
      </c>
      <c r="C154" s="48">
        <v>32</v>
      </c>
      <c r="D154" s="48">
        <v>30</v>
      </c>
      <c r="E154" s="48">
        <v>24</v>
      </c>
      <c r="F154" s="48">
        <v>26</v>
      </c>
      <c r="G154" s="48">
        <v>30</v>
      </c>
      <c r="H154" s="48">
        <v>29</v>
      </c>
    </row>
    <row r="155" spans="1:8" x14ac:dyDescent="0.25">
      <c r="B155" s="75" t="s">
        <v>94</v>
      </c>
      <c r="C155" s="47">
        <v>20</v>
      </c>
      <c r="D155" s="47">
        <v>22</v>
      </c>
      <c r="E155" s="47">
        <v>13</v>
      </c>
      <c r="F155" s="47">
        <v>11</v>
      </c>
      <c r="G155" s="47">
        <v>20</v>
      </c>
      <c r="H155" s="47">
        <v>15</v>
      </c>
    </row>
    <row r="156" spans="1:8" x14ac:dyDescent="0.25">
      <c r="B156" s="75" t="s">
        <v>95</v>
      </c>
      <c r="C156" s="47">
        <v>0</v>
      </c>
      <c r="D156" s="47">
        <v>1</v>
      </c>
      <c r="E156" s="47">
        <v>0</v>
      </c>
      <c r="F156" s="47">
        <v>2</v>
      </c>
      <c r="G156" s="47">
        <v>2</v>
      </c>
      <c r="H156" s="47">
        <v>9</v>
      </c>
    </row>
    <row r="157" spans="1:8" ht="39" thickBot="1" x14ac:dyDescent="0.3">
      <c r="B157" s="76" t="s">
        <v>96</v>
      </c>
      <c r="C157" s="50">
        <v>15</v>
      </c>
      <c r="D157" s="50">
        <v>6</v>
      </c>
      <c r="E157" s="50">
        <v>4</v>
      </c>
      <c r="F157" s="50">
        <v>3</v>
      </c>
      <c r="G157" s="50">
        <v>4</v>
      </c>
      <c r="H157" s="50">
        <v>1</v>
      </c>
    </row>
    <row r="158" spans="1:8" ht="15.75" thickBot="1" x14ac:dyDescent="0.3">
      <c r="A158" s="55" t="s">
        <v>23</v>
      </c>
      <c r="B158" s="72" t="s">
        <v>88</v>
      </c>
      <c r="C158" s="57" t="s">
        <v>9</v>
      </c>
      <c r="D158" s="57" t="s">
        <v>2</v>
      </c>
      <c r="E158" s="57" t="s">
        <v>3</v>
      </c>
      <c r="F158" s="57" t="s">
        <v>4</v>
      </c>
      <c r="G158" s="57" t="s">
        <v>68</v>
      </c>
      <c r="H158" s="57" t="s">
        <v>87</v>
      </c>
    </row>
    <row r="159" spans="1:8" x14ac:dyDescent="0.25">
      <c r="B159" s="73" t="s">
        <v>90</v>
      </c>
      <c r="C159" s="43">
        <v>46</v>
      </c>
      <c r="D159" s="43">
        <v>137</v>
      </c>
      <c r="E159" s="43">
        <v>146</v>
      </c>
      <c r="F159" s="43">
        <v>140</v>
      </c>
      <c r="G159" s="43">
        <v>139</v>
      </c>
      <c r="H159" s="43">
        <v>137</v>
      </c>
    </row>
    <row r="160" spans="1:8" x14ac:dyDescent="0.25">
      <c r="B160" s="74" t="s">
        <v>91</v>
      </c>
      <c r="C160" s="45">
        <v>8</v>
      </c>
      <c r="D160" s="45">
        <v>30</v>
      </c>
      <c r="E160" s="45">
        <v>49</v>
      </c>
      <c r="F160" s="45">
        <v>40</v>
      </c>
      <c r="G160" s="45">
        <v>17</v>
      </c>
      <c r="H160" s="45">
        <v>46</v>
      </c>
    </row>
    <row r="161" spans="1:8" x14ac:dyDescent="0.25">
      <c r="B161" s="75" t="s">
        <v>92</v>
      </c>
      <c r="C161" s="47">
        <v>8</v>
      </c>
      <c r="D161" s="47">
        <v>19</v>
      </c>
      <c r="E161" s="47">
        <v>44</v>
      </c>
      <c r="F161" s="47">
        <v>36</v>
      </c>
      <c r="G161" s="47">
        <v>15</v>
      </c>
      <c r="H161" s="45">
        <v>43</v>
      </c>
    </row>
    <row r="162" spans="1:8" x14ac:dyDescent="0.25">
      <c r="B162" s="75" t="s">
        <v>93</v>
      </c>
      <c r="C162" s="48">
        <v>27</v>
      </c>
      <c r="D162" s="48">
        <v>43</v>
      </c>
      <c r="E162" s="48">
        <v>70</v>
      </c>
      <c r="F162" s="48">
        <v>75</v>
      </c>
      <c r="G162" s="48">
        <v>41</v>
      </c>
      <c r="H162" s="45">
        <v>78</v>
      </c>
    </row>
    <row r="163" spans="1:8" x14ac:dyDescent="0.25">
      <c r="B163" s="75" t="s">
        <v>94</v>
      </c>
      <c r="C163" s="47">
        <v>30</v>
      </c>
      <c r="D163" s="47">
        <v>94</v>
      </c>
      <c r="E163" s="47">
        <v>76</v>
      </c>
      <c r="F163" s="47">
        <v>75</v>
      </c>
      <c r="G163" s="47">
        <v>91</v>
      </c>
      <c r="H163" s="45">
        <v>51</v>
      </c>
    </row>
    <row r="164" spans="1:8" x14ac:dyDescent="0.25">
      <c r="B164" s="75" t="s">
        <v>95</v>
      </c>
      <c r="C164" s="47">
        <v>0</v>
      </c>
      <c r="D164" s="47">
        <v>1</v>
      </c>
      <c r="E164" s="47">
        <v>1</v>
      </c>
      <c r="F164" s="47">
        <v>2</v>
      </c>
      <c r="G164" s="47">
        <v>9</v>
      </c>
      <c r="H164" s="45">
        <v>23</v>
      </c>
    </row>
    <row r="165" spans="1:8" ht="39" thickBot="1" x14ac:dyDescent="0.3">
      <c r="B165" s="76" t="s">
        <v>96</v>
      </c>
      <c r="C165" s="50">
        <v>8</v>
      </c>
      <c r="D165" s="50">
        <v>12</v>
      </c>
      <c r="E165" s="50">
        <v>20</v>
      </c>
      <c r="F165" s="50">
        <v>23</v>
      </c>
      <c r="G165" s="50">
        <v>22</v>
      </c>
      <c r="H165" s="50">
        <v>17</v>
      </c>
    </row>
    <row r="166" spans="1:8" ht="15.75" thickBot="1" x14ac:dyDescent="0.3">
      <c r="A166" s="55" t="s">
        <v>24</v>
      </c>
      <c r="B166" s="56" t="s">
        <v>88</v>
      </c>
      <c r="C166" s="57" t="s">
        <v>10</v>
      </c>
      <c r="D166" s="57" t="s">
        <v>9</v>
      </c>
      <c r="E166" s="57" t="s">
        <v>70</v>
      </c>
      <c r="F166" s="57" t="s">
        <v>69</v>
      </c>
      <c r="G166" s="57" t="s">
        <v>68</v>
      </c>
      <c r="H166" s="57" t="s">
        <v>87</v>
      </c>
    </row>
    <row r="167" spans="1:8" x14ac:dyDescent="0.25">
      <c r="B167" s="42" t="s">
        <v>90</v>
      </c>
      <c r="C167" s="43">
        <v>46</v>
      </c>
      <c r="D167" s="43">
        <v>49</v>
      </c>
      <c r="E167" s="43">
        <v>51</v>
      </c>
      <c r="F167" s="43">
        <v>50</v>
      </c>
      <c r="G167" s="43">
        <v>51</v>
      </c>
      <c r="H167" s="43">
        <v>49</v>
      </c>
    </row>
    <row r="168" spans="1:8" x14ac:dyDescent="0.25">
      <c r="B168" s="44" t="s">
        <v>91</v>
      </c>
      <c r="C168" s="45">
        <v>25</v>
      </c>
      <c r="D168" s="45">
        <v>23</v>
      </c>
      <c r="E168" s="45">
        <v>24</v>
      </c>
      <c r="F168" s="45">
        <v>21</v>
      </c>
      <c r="G168" s="45">
        <v>20</v>
      </c>
      <c r="H168" s="45">
        <v>22</v>
      </c>
    </row>
    <row r="169" spans="1:8" x14ac:dyDescent="0.25">
      <c r="B169" s="46" t="s">
        <v>92</v>
      </c>
      <c r="C169" s="47">
        <v>21</v>
      </c>
      <c r="D169" s="47">
        <v>14</v>
      </c>
      <c r="E169" s="47">
        <v>14</v>
      </c>
      <c r="F169" s="47">
        <v>20</v>
      </c>
      <c r="G169" s="47">
        <v>19</v>
      </c>
      <c r="H169" s="45">
        <v>20</v>
      </c>
    </row>
    <row r="170" spans="1:8" x14ac:dyDescent="0.25">
      <c r="B170" s="46" t="s">
        <v>93</v>
      </c>
      <c r="C170" s="48">
        <v>31</v>
      </c>
      <c r="D170" s="48">
        <v>30</v>
      </c>
      <c r="E170" s="48">
        <v>33</v>
      </c>
      <c r="F170" s="48">
        <v>31</v>
      </c>
      <c r="G170" s="48">
        <v>34</v>
      </c>
      <c r="H170" s="45">
        <v>28</v>
      </c>
    </row>
    <row r="171" spans="1:8" x14ac:dyDescent="0.25">
      <c r="B171" s="46" t="s">
        <v>94</v>
      </c>
      <c r="C171" s="47">
        <v>16</v>
      </c>
      <c r="D171" s="47">
        <v>19</v>
      </c>
      <c r="E171" s="47">
        <v>19</v>
      </c>
      <c r="F171" s="47">
        <v>16</v>
      </c>
      <c r="G171" s="47">
        <v>14</v>
      </c>
      <c r="H171" s="45">
        <v>16</v>
      </c>
    </row>
    <row r="172" spans="1:8" x14ac:dyDescent="0.25">
      <c r="B172" s="46" t="s">
        <v>95</v>
      </c>
      <c r="C172" s="47">
        <v>0</v>
      </c>
      <c r="D172" s="47">
        <v>0</v>
      </c>
      <c r="E172" s="47">
        <v>0</v>
      </c>
      <c r="F172" s="47">
        <v>1</v>
      </c>
      <c r="G172" s="47">
        <v>3</v>
      </c>
      <c r="H172" s="45">
        <v>3</v>
      </c>
    </row>
    <row r="173" spans="1:8" ht="39" thickBot="1" x14ac:dyDescent="0.3">
      <c r="B173" s="49" t="s">
        <v>96</v>
      </c>
      <c r="C173" s="50">
        <v>5</v>
      </c>
      <c r="D173" s="50">
        <v>7</v>
      </c>
      <c r="E173" s="50">
        <v>8</v>
      </c>
      <c r="F173" s="50">
        <v>12</v>
      </c>
      <c r="G173" s="50">
        <v>14</v>
      </c>
      <c r="H173" s="50">
        <v>8</v>
      </c>
    </row>
    <row r="174" spans="1:8" ht="15.75" thickBot="1" x14ac:dyDescent="0.3">
      <c r="A174" s="55" t="s">
        <v>25</v>
      </c>
      <c r="B174" s="72" t="s">
        <v>88</v>
      </c>
      <c r="C174" s="57" t="s">
        <v>1</v>
      </c>
      <c r="D174" s="57" t="s">
        <v>2</v>
      </c>
      <c r="E174" s="57" t="s">
        <v>3</v>
      </c>
      <c r="F174" s="57" t="s">
        <v>4</v>
      </c>
      <c r="G174" s="57" t="s">
        <v>82</v>
      </c>
      <c r="H174" s="57" t="s">
        <v>89</v>
      </c>
    </row>
    <row r="175" spans="1:8" x14ac:dyDescent="0.25">
      <c r="B175" s="73" t="s">
        <v>90</v>
      </c>
      <c r="C175" s="43">
        <v>87</v>
      </c>
      <c r="D175" s="43">
        <v>62</v>
      </c>
      <c r="E175" s="43">
        <v>71</v>
      </c>
      <c r="F175" s="43">
        <v>54</v>
      </c>
      <c r="G175" s="58">
        <v>53</v>
      </c>
      <c r="H175" s="58">
        <v>65</v>
      </c>
    </row>
    <row r="176" spans="1:8" x14ac:dyDescent="0.25">
      <c r="B176" s="74" t="s">
        <v>91</v>
      </c>
      <c r="C176" s="45">
        <v>33</v>
      </c>
      <c r="D176" s="45">
        <v>15</v>
      </c>
      <c r="E176" s="45">
        <v>11</v>
      </c>
      <c r="F176" s="45">
        <v>15</v>
      </c>
      <c r="G176" s="59">
        <v>12</v>
      </c>
      <c r="H176" s="59">
        <v>17</v>
      </c>
    </row>
    <row r="177" spans="1:8" x14ac:dyDescent="0.25">
      <c r="B177" s="75" t="s">
        <v>92</v>
      </c>
      <c r="C177" s="47">
        <v>23</v>
      </c>
      <c r="D177" s="47">
        <v>11</v>
      </c>
      <c r="E177" s="47">
        <v>9</v>
      </c>
      <c r="F177" s="47">
        <v>15</v>
      </c>
      <c r="G177" s="60">
        <v>11</v>
      </c>
      <c r="H177" s="60">
        <v>16</v>
      </c>
    </row>
    <row r="178" spans="1:8" x14ac:dyDescent="0.25">
      <c r="B178" s="75" t="s">
        <v>93</v>
      </c>
      <c r="C178" s="48">
        <v>55</v>
      </c>
      <c r="D178" s="48">
        <v>18</v>
      </c>
      <c r="E178" s="48">
        <v>27</v>
      </c>
      <c r="F178" s="48">
        <v>19</v>
      </c>
      <c r="G178" s="61">
        <v>29</v>
      </c>
      <c r="H178" s="61">
        <v>32</v>
      </c>
    </row>
    <row r="179" spans="1:8" x14ac:dyDescent="0.25">
      <c r="B179" s="75" t="s">
        <v>94</v>
      </c>
      <c r="C179" s="47">
        <v>34</v>
      </c>
      <c r="D179" s="47">
        <v>39</v>
      </c>
      <c r="E179" s="47">
        <v>40</v>
      </c>
      <c r="F179" s="47">
        <v>29</v>
      </c>
      <c r="G179" s="60">
        <v>32</v>
      </c>
      <c r="H179" s="60">
        <v>36</v>
      </c>
    </row>
    <row r="180" spans="1:8" x14ac:dyDescent="0.25">
      <c r="B180" s="75" t="s">
        <v>95</v>
      </c>
      <c r="C180" s="47">
        <v>1</v>
      </c>
      <c r="D180" s="47">
        <v>1</v>
      </c>
      <c r="E180" s="47">
        <v>2</v>
      </c>
      <c r="F180" s="47">
        <v>2</v>
      </c>
      <c r="G180" s="60">
        <v>3</v>
      </c>
      <c r="H180" s="60">
        <v>12</v>
      </c>
    </row>
    <row r="181" spans="1:8" ht="39" thickBot="1" x14ac:dyDescent="0.3">
      <c r="B181" s="76" t="s">
        <v>96</v>
      </c>
      <c r="C181" s="50">
        <v>19</v>
      </c>
      <c r="D181" s="50">
        <v>7</v>
      </c>
      <c r="E181" s="50">
        <v>18</v>
      </c>
      <c r="F181" s="50">
        <v>8</v>
      </c>
      <c r="G181" s="62">
        <v>6</v>
      </c>
      <c r="H181" s="62">
        <v>0</v>
      </c>
    </row>
    <row r="182" spans="1:8" ht="15.75" thickBot="1" x14ac:dyDescent="0.3">
      <c r="A182" s="55" t="s">
        <v>26</v>
      </c>
      <c r="B182" s="72" t="s">
        <v>88</v>
      </c>
      <c r="C182" s="57" t="s">
        <v>1</v>
      </c>
      <c r="D182" s="57" t="s">
        <v>2</v>
      </c>
      <c r="E182" s="57" t="s">
        <v>3</v>
      </c>
      <c r="F182" s="57" t="s">
        <v>4</v>
      </c>
      <c r="G182" s="57" t="s">
        <v>82</v>
      </c>
      <c r="H182" s="57" t="s">
        <v>89</v>
      </c>
    </row>
    <row r="183" spans="1:8" x14ac:dyDescent="0.25">
      <c r="B183" s="73" t="s">
        <v>90</v>
      </c>
      <c r="C183" s="43">
        <v>28</v>
      </c>
      <c r="D183" s="43">
        <v>33</v>
      </c>
      <c r="E183" s="43">
        <v>33</v>
      </c>
      <c r="F183" s="43">
        <v>29</v>
      </c>
      <c r="G183" s="43">
        <v>29</v>
      </c>
      <c r="H183" s="43">
        <v>38</v>
      </c>
    </row>
    <row r="184" spans="1:8" x14ac:dyDescent="0.25">
      <c r="B184" s="74" t="s">
        <v>91</v>
      </c>
      <c r="C184" s="45">
        <v>0</v>
      </c>
      <c r="D184" s="45">
        <v>5</v>
      </c>
      <c r="E184" s="45">
        <v>5</v>
      </c>
      <c r="F184" s="45">
        <v>9</v>
      </c>
      <c r="G184" s="45">
        <v>3</v>
      </c>
      <c r="H184" s="45">
        <v>5</v>
      </c>
    </row>
    <row r="185" spans="1:8" x14ac:dyDescent="0.25">
      <c r="B185" s="75" t="s">
        <v>92</v>
      </c>
      <c r="C185" s="47">
        <v>0</v>
      </c>
      <c r="D185" s="47">
        <v>5</v>
      </c>
      <c r="E185" s="47">
        <v>5</v>
      </c>
      <c r="F185" s="47">
        <v>8</v>
      </c>
      <c r="G185" s="45">
        <v>3</v>
      </c>
      <c r="H185" s="45">
        <v>5</v>
      </c>
    </row>
    <row r="186" spans="1:8" x14ac:dyDescent="0.25">
      <c r="B186" s="75" t="s">
        <v>93</v>
      </c>
      <c r="C186" s="48">
        <v>9</v>
      </c>
      <c r="D186" s="48">
        <v>7</v>
      </c>
      <c r="E186" s="48">
        <v>9</v>
      </c>
      <c r="F186" s="48">
        <v>12</v>
      </c>
      <c r="G186" s="45">
        <v>9</v>
      </c>
      <c r="H186" s="45">
        <v>7</v>
      </c>
    </row>
    <row r="187" spans="1:8" x14ac:dyDescent="0.25">
      <c r="B187" s="75" t="s">
        <v>94</v>
      </c>
      <c r="C187" s="47">
        <v>23</v>
      </c>
      <c r="D187" s="47">
        <v>25</v>
      </c>
      <c r="E187" s="47">
        <v>24</v>
      </c>
      <c r="F187" s="47">
        <v>16</v>
      </c>
      <c r="G187" s="45">
        <v>23</v>
      </c>
      <c r="H187" s="45">
        <v>30</v>
      </c>
    </row>
    <row r="188" spans="1:8" x14ac:dyDescent="0.25">
      <c r="B188" s="75" t="s">
        <v>95</v>
      </c>
      <c r="C188" s="47">
        <v>0</v>
      </c>
      <c r="D188" s="47">
        <v>1</v>
      </c>
      <c r="E188" s="47">
        <v>2</v>
      </c>
      <c r="F188" s="47">
        <v>0</v>
      </c>
      <c r="G188" s="45">
        <v>1</v>
      </c>
      <c r="H188" s="45">
        <v>3</v>
      </c>
    </row>
    <row r="189" spans="1:8" ht="39" thickBot="1" x14ac:dyDescent="0.3">
      <c r="B189" s="76" t="s">
        <v>96</v>
      </c>
      <c r="C189" s="50">
        <v>5</v>
      </c>
      <c r="D189" s="50">
        <v>2</v>
      </c>
      <c r="E189" s="50">
        <v>2</v>
      </c>
      <c r="F189" s="50">
        <v>4</v>
      </c>
      <c r="G189" s="50">
        <v>2</v>
      </c>
      <c r="H189" s="50">
        <v>0</v>
      </c>
    </row>
    <row r="190" spans="1:8" ht="15.75" thickBot="1" x14ac:dyDescent="0.3">
      <c r="A190" s="55" t="s">
        <v>106</v>
      </c>
      <c r="B190" s="56" t="s">
        <v>88</v>
      </c>
      <c r="C190" s="57" t="s">
        <v>1</v>
      </c>
      <c r="D190" s="57" t="s">
        <v>2</v>
      </c>
      <c r="E190" s="57" t="s">
        <v>3</v>
      </c>
      <c r="F190" s="57" t="s">
        <v>4</v>
      </c>
      <c r="G190" s="57" t="s">
        <v>82</v>
      </c>
      <c r="H190" s="57" t="s">
        <v>89</v>
      </c>
    </row>
    <row r="191" spans="1:8" x14ac:dyDescent="0.25">
      <c r="B191" s="42" t="s">
        <v>90</v>
      </c>
      <c r="C191" s="43">
        <v>123</v>
      </c>
      <c r="D191" s="43">
        <v>123</v>
      </c>
      <c r="E191" s="43">
        <v>113</v>
      </c>
      <c r="F191" s="43">
        <v>71</v>
      </c>
      <c r="G191" s="43">
        <v>50</v>
      </c>
      <c r="H191" s="43">
        <v>60</v>
      </c>
    </row>
    <row r="192" spans="1:8" x14ac:dyDescent="0.25">
      <c r="B192" s="44" t="s">
        <v>91</v>
      </c>
      <c r="C192" s="45">
        <v>37</v>
      </c>
      <c r="D192" s="45">
        <v>29</v>
      </c>
      <c r="E192" s="45">
        <v>23</v>
      </c>
      <c r="F192" s="45">
        <v>13</v>
      </c>
      <c r="G192" s="45">
        <v>6</v>
      </c>
      <c r="H192" s="45">
        <v>17</v>
      </c>
    </row>
    <row r="193" spans="1:8" x14ac:dyDescent="0.25">
      <c r="B193" s="46" t="s">
        <v>92</v>
      </c>
      <c r="C193" s="47">
        <v>26</v>
      </c>
      <c r="D193" s="47">
        <v>8</v>
      </c>
      <c r="E193" s="47">
        <v>20</v>
      </c>
      <c r="F193" s="47">
        <v>13</v>
      </c>
      <c r="G193" s="45">
        <v>6</v>
      </c>
      <c r="H193" s="45">
        <v>17</v>
      </c>
    </row>
    <row r="194" spans="1:8" x14ac:dyDescent="0.25">
      <c r="B194" s="46" t="s">
        <v>93</v>
      </c>
      <c r="C194" s="48">
        <v>52</v>
      </c>
      <c r="D194" s="48">
        <v>48</v>
      </c>
      <c r="E194" s="48">
        <v>47</v>
      </c>
      <c r="F194" s="48">
        <v>25</v>
      </c>
      <c r="G194" s="45">
        <v>23</v>
      </c>
      <c r="H194" s="45">
        <v>34</v>
      </c>
    </row>
    <row r="195" spans="1:8" x14ac:dyDescent="0.25">
      <c r="B195" s="46" t="s">
        <v>94</v>
      </c>
      <c r="C195" s="47">
        <v>81</v>
      </c>
      <c r="D195" s="47">
        <v>78</v>
      </c>
      <c r="E195" s="47">
        <v>70</v>
      </c>
      <c r="F195" s="47">
        <v>43</v>
      </c>
      <c r="G195" s="45">
        <v>29</v>
      </c>
      <c r="H195" s="45">
        <v>27</v>
      </c>
    </row>
    <row r="196" spans="1:8" x14ac:dyDescent="0.25">
      <c r="B196" s="46" t="s">
        <v>95</v>
      </c>
      <c r="C196" s="47">
        <v>0</v>
      </c>
      <c r="D196" s="47">
        <v>0</v>
      </c>
      <c r="E196" s="47">
        <v>6</v>
      </c>
      <c r="F196" s="47">
        <v>9</v>
      </c>
      <c r="G196" s="45">
        <v>5</v>
      </c>
      <c r="H196" s="45">
        <v>16</v>
      </c>
    </row>
    <row r="197" spans="1:8" ht="39" thickBot="1" x14ac:dyDescent="0.3">
      <c r="B197" s="49" t="s">
        <v>96</v>
      </c>
      <c r="C197" s="50">
        <v>5</v>
      </c>
      <c r="D197" s="50">
        <v>16</v>
      </c>
      <c r="E197" s="50">
        <v>14</v>
      </c>
      <c r="F197" s="50">
        <v>6</v>
      </c>
      <c r="G197" s="50">
        <v>10</v>
      </c>
      <c r="H197" s="50">
        <v>0</v>
      </c>
    </row>
    <row r="198" spans="1:8" ht="15.75" thickBot="1" x14ac:dyDescent="0.3">
      <c r="A198" s="51" t="s">
        <v>27</v>
      </c>
      <c r="B198" s="40" t="s">
        <v>88</v>
      </c>
      <c r="C198" s="41" t="s">
        <v>69</v>
      </c>
      <c r="D198" s="41" t="s">
        <v>4</v>
      </c>
      <c r="E198" s="41" t="s">
        <v>68</v>
      </c>
      <c r="F198" s="41" t="s">
        <v>82</v>
      </c>
      <c r="G198" s="41" t="s">
        <v>87</v>
      </c>
      <c r="H198" s="41" t="s">
        <v>89</v>
      </c>
    </row>
    <row r="199" spans="1:8" x14ac:dyDescent="0.25">
      <c r="A199" s="51"/>
      <c r="B199" s="42" t="s">
        <v>90</v>
      </c>
      <c r="C199" s="43">
        <v>146</v>
      </c>
      <c r="D199" s="43">
        <v>381</v>
      </c>
      <c r="E199" s="43">
        <v>137</v>
      </c>
      <c r="F199" s="43">
        <v>377</v>
      </c>
      <c r="G199" s="43">
        <v>225</v>
      </c>
      <c r="H199" s="43">
        <v>363</v>
      </c>
    </row>
    <row r="200" spans="1:8" x14ac:dyDescent="0.25">
      <c r="A200" s="51"/>
      <c r="B200" s="44" t="s">
        <v>91</v>
      </c>
      <c r="C200" s="45">
        <v>73</v>
      </c>
      <c r="D200" s="45">
        <v>208</v>
      </c>
      <c r="E200" s="45">
        <v>95</v>
      </c>
      <c r="F200" s="45">
        <v>221</v>
      </c>
      <c r="G200" s="45">
        <v>101</v>
      </c>
      <c r="H200" s="45">
        <v>199</v>
      </c>
    </row>
    <row r="201" spans="1:8" x14ac:dyDescent="0.25">
      <c r="A201" s="51"/>
      <c r="B201" s="46" t="s">
        <v>92</v>
      </c>
      <c r="C201" s="47">
        <v>61</v>
      </c>
      <c r="D201" s="47">
        <v>176</v>
      </c>
      <c r="E201" s="47">
        <v>80</v>
      </c>
      <c r="F201" s="47">
        <v>195</v>
      </c>
      <c r="G201" s="47">
        <v>96</v>
      </c>
      <c r="H201" s="47">
        <v>172</v>
      </c>
    </row>
    <row r="202" spans="1:8" x14ac:dyDescent="0.25">
      <c r="A202" s="51"/>
      <c r="B202" s="46" t="s">
        <v>93</v>
      </c>
      <c r="C202" s="48">
        <v>104</v>
      </c>
      <c r="D202" s="48">
        <v>286</v>
      </c>
      <c r="E202" s="48">
        <v>107</v>
      </c>
      <c r="F202" s="48">
        <v>289</v>
      </c>
      <c r="G202" s="48">
        <v>157</v>
      </c>
      <c r="H202" s="48">
        <v>284</v>
      </c>
    </row>
    <row r="203" spans="1:8" x14ac:dyDescent="0.25">
      <c r="A203" s="51"/>
      <c r="B203" s="46" t="s">
        <v>94</v>
      </c>
      <c r="C203" s="47">
        <v>41</v>
      </c>
      <c r="D203" s="47">
        <v>78</v>
      </c>
      <c r="E203" s="47">
        <v>24</v>
      </c>
      <c r="F203" s="47">
        <v>87</v>
      </c>
      <c r="G203" s="47">
        <v>59</v>
      </c>
      <c r="H203" s="47">
        <v>73</v>
      </c>
    </row>
    <row r="204" spans="1:8" x14ac:dyDescent="0.25">
      <c r="A204" s="51"/>
      <c r="B204" s="46" t="s">
        <v>95</v>
      </c>
      <c r="C204" s="47">
        <v>1</v>
      </c>
      <c r="D204" s="47">
        <v>8</v>
      </c>
      <c r="E204" s="47">
        <v>3</v>
      </c>
      <c r="F204" s="47">
        <v>13</v>
      </c>
      <c r="G204" s="47">
        <v>12</v>
      </c>
      <c r="H204" s="47">
        <v>22</v>
      </c>
    </row>
    <row r="205" spans="1:8" ht="39" thickBot="1" x14ac:dyDescent="0.3">
      <c r="A205" s="51"/>
      <c r="B205" s="49" t="s">
        <v>96</v>
      </c>
      <c r="C205" s="50">
        <v>31</v>
      </c>
      <c r="D205" s="50">
        <v>87</v>
      </c>
      <c r="E205" s="50">
        <v>15</v>
      </c>
      <c r="F205" s="50">
        <v>56</v>
      </c>
      <c r="G205" s="50">
        <v>53</v>
      </c>
      <c r="H205" s="50">
        <v>69</v>
      </c>
    </row>
    <row r="206" spans="1:8" ht="15.75" thickBot="1" x14ac:dyDescent="0.3">
      <c r="A206" s="55" t="s">
        <v>28</v>
      </c>
      <c r="B206" s="72" t="s">
        <v>88</v>
      </c>
      <c r="D206" s="57"/>
      <c r="F206" s="57" t="s">
        <v>3</v>
      </c>
      <c r="G206" s="57" t="s">
        <v>4</v>
      </c>
      <c r="H206" s="57" t="s">
        <v>82</v>
      </c>
    </row>
    <row r="207" spans="1:8" x14ac:dyDescent="0.25">
      <c r="B207" s="73" t="s">
        <v>90</v>
      </c>
      <c r="D207" s="43"/>
      <c r="F207" s="43">
        <v>49</v>
      </c>
      <c r="G207" s="43">
        <v>46</v>
      </c>
      <c r="H207" s="43">
        <v>50</v>
      </c>
    </row>
    <row r="208" spans="1:8" x14ac:dyDescent="0.25">
      <c r="B208" s="74" t="s">
        <v>91</v>
      </c>
      <c r="D208" s="45"/>
      <c r="F208" s="45">
        <v>28</v>
      </c>
      <c r="G208" s="45">
        <v>18</v>
      </c>
      <c r="H208" s="45">
        <v>26</v>
      </c>
    </row>
    <row r="209" spans="1:8" x14ac:dyDescent="0.25">
      <c r="B209" s="75" t="s">
        <v>92</v>
      </c>
      <c r="D209" s="47"/>
      <c r="F209" s="47">
        <v>22</v>
      </c>
      <c r="G209" s="47">
        <v>16</v>
      </c>
      <c r="H209" s="47">
        <v>21</v>
      </c>
    </row>
    <row r="210" spans="1:8" x14ac:dyDescent="0.25">
      <c r="B210" s="75" t="s">
        <v>93</v>
      </c>
      <c r="D210" s="48"/>
      <c r="F210" s="48">
        <v>38</v>
      </c>
      <c r="G210" s="48">
        <v>26</v>
      </c>
      <c r="H210" s="48">
        <v>36</v>
      </c>
    </row>
    <row r="211" spans="1:8" x14ac:dyDescent="0.25">
      <c r="B211" s="75" t="s">
        <v>94</v>
      </c>
      <c r="D211" s="47"/>
      <c r="F211" s="47">
        <v>11</v>
      </c>
      <c r="G211" s="47">
        <v>17</v>
      </c>
      <c r="H211" s="47">
        <v>14</v>
      </c>
    </row>
    <row r="212" spans="1:8" x14ac:dyDescent="0.25">
      <c r="B212" s="75" t="s">
        <v>95</v>
      </c>
      <c r="D212" s="47"/>
      <c r="F212" s="47">
        <v>0</v>
      </c>
      <c r="G212" s="47">
        <v>2</v>
      </c>
      <c r="H212" s="47">
        <v>3</v>
      </c>
    </row>
    <row r="213" spans="1:8" ht="39" thickBot="1" x14ac:dyDescent="0.3">
      <c r="B213" s="76" t="s">
        <v>96</v>
      </c>
      <c r="D213" s="50"/>
      <c r="F213" s="50">
        <v>10</v>
      </c>
      <c r="G213" s="50">
        <v>9</v>
      </c>
      <c r="H213" s="50">
        <v>7</v>
      </c>
    </row>
    <row r="214" spans="1:8" ht="15.75" thickBot="1" x14ac:dyDescent="0.3">
      <c r="A214" s="55" t="s">
        <v>29</v>
      </c>
      <c r="B214" s="56" t="s">
        <v>88</v>
      </c>
      <c r="C214" s="57" t="s">
        <v>70</v>
      </c>
      <c r="D214" s="57" t="s">
        <v>3</v>
      </c>
      <c r="E214" s="57" t="s">
        <v>69</v>
      </c>
      <c r="F214" s="57" t="s">
        <v>4</v>
      </c>
      <c r="G214" s="57" t="s">
        <v>68</v>
      </c>
      <c r="H214" s="57" t="s">
        <v>82</v>
      </c>
    </row>
    <row r="215" spans="1:8" x14ac:dyDescent="0.25">
      <c r="B215" s="42" t="s">
        <v>90</v>
      </c>
      <c r="C215" s="43">
        <v>49</v>
      </c>
      <c r="D215" s="43">
        <v>96</v>
      </c>
      <c r="E215" s="43">
        <v>49</v>
      </c>
      <c r="F215" s="43">
        <v>100</v>
      </c>
      <c r="G215" s="43">
        <v>47</v>
      </c>
      <c r="H215" s="43">
        <v>100</v>
      </c>
    </row>
    <row r="216" spans="1:8" x14ac:dyDescent="0.25">
      <c r="B216" s="44" t="s">
        <v>91</v>
      </c>
      <c r="C216" s="45">
        <v>26</v>
      </c>
      <c r="D216" s="45">
        <v>48</v>
      </c>
      <c r="E216" s="45">
        <v>28</v>
      </c>
      <c r="F216" s="45">
        <v>61</v>
      </c>
      <c r="G216" s="45">
        <v>22</v>
      </c>
      <c r="H216" s="45">
        <v>46</v>
      </c>
    </row>
    <row r="217" spans="1:8" x14ac:dyDescent="0.25">
      <c r="B217" s="46" t="s">
        <v>92</v>
      </c>
      <c r="C217" s="47">
        <v>18</v>
      </c>
      <c r="D217" s="47">
        <v>35</v>
      </c>
      <c r="E217" s="47">
        <v>19</v>
      </c>
      <c r="F217" s="47">
        <v>49</v>
      </c>
      <c r="G217" s="47">
        <v>18</v>
      </c>
      <c r="H217" s="47">
        <v>34</v>
      </c>
    </row>
    <row r="218" spans="1:8" x14ac:dyDescent="0.25">
      <c r="B218" s="46" t="s">
        <v>93</v>
      </c>
      <c r="C218" s="48">
        <v>35</v>
      </c>
      <c r="D218" s="48">
        <v>65</v>
      </c>
      <c r="E218" s="48">
        <v>35</v>
      </c>
      <c r="F218" s="48">
        <v>76</v>
      </c>
      <c r="G218" s="48">
        <v>32</v>
      </c>
      <c r="H218" s="48">
        <v>67</v>
      </c>
    </row>
    <row r="219" spans="1:8" x14ac:dyDescent="0.25">
      <c r="B219" s="46" t="s">
        <v>94</v>
      </c>
      <c r="C219" s="47">
        <v>16</v>
      </c>
      <c r="D219" s="47">
        <v>24</v>
      </c>
      <c r="E219" s="47">
        <v>11</v>
      </c>
      <c r="F219" s="47">
        <v>22</v>
      </c>
      <c r="G219" s="47">
        <v>11</v>
      </c>
      <c r="H219" s="47">
        <v>28</v>
      </c>
    </row>
    <row r="220" spans="1:8" x14ac:dyDescent="0.25">
      <c r="B220" s="46" t="s">
        <v>95</v>
      </c>
      <c r="C220" s="47">
        <v>1</v>
      </c>
      <c r="D220" s="47">
        <v>5</v>
      </c>
      <c r="E220" s="47">
        <v>2</v>
      </c>
      <c r="F220" s="47">
        <v>3</v>
      </c>
      <c r="G220" s="47">
        <v>5</v>
      </c>
      <c r="H220" s="47">
        <v>4</v>
      </c>
    </row>
    <row r="221" spans="1:8" ht="39" thickBot="1" x14ac:dyDescent="0.3">
      <c r="B221" s="49" t="s">
        <v>96</v>
      </c>
      <c r="C221" s="50">
        <v>6</v>
      </c>
      <c r="D221" s="50">
        <v>19</v>
      </c>
      <c r="E221" s="50">
        <v>8</v>
      </c>
      <c r="F221" s="50">
        <v>14</v>
      </c>
      <c r="G221" s="50">
        <v>9</v>
      </c>
      <c r="H221" s="50">
        <v>22</v>
      </c>
    </row>
    <row r="222" spans="1:8" ht="15.75" thickBot="1" x14ac:dyDescent="0.3">
      <c r="A222" s="55" t="s">
        <v>30</v>
      </c>
      <c r="B222" s="56" t="s">
        <v>88</v>
      </c>
      <c r="C222" s="57" t="s">
        <v>0</v>
      </c>
      <c r="D222" s="57" t="s">
        <v>1</v>
      </c>
      <c r="E222" s="57" t="s">
        <v>2</v>
      </c>
      <c r="F222" s="57" t="s">
        <v>3</v>
      </c>
      <c r="G222" s="57" t="s">
        <v>69</v>
      </c>
      <c r="H222" s="57" t="s">
        <v>4</v>
      </c>
    </row>
    <row r="223" spans="1:8" x14ac:dyDescent="0.25">
      <c r="B223" s="42" t="s">
        <v>90</v>
      </c>
      <c r="C223" s="43">
        <v>101</v>
      </c>
      <c r="D223" s="43">
        <v>100</v>
      </c>
      <c r="E223" s="43">
        <v>102</v>
      </c>
      <c r="F223" s="43">
        <v>102</v>
      </c>
      <c r="G223" s="43">
        <v>45</v>
      </c>
      <c r="H223" s="43">
        <v>100</v>
      </c>
    </row>
    <row r="224" spans="1:8" x14ac:dyDescent="0.25">
      <c r="B224" s="44" t="s">
        <v>91</v>
      </c>
      <c r="C224" s="45">
        <v>57</v>
      </c>
      <c r="D224" s="45">
        <v>30</v>
      </c>
      <c r="E224" s="45">
        <v>50</v>
      </c>
      <c r="F224" s="45">
        <v>67</v>
      </c>
      <c r="G224" s="45">
        <v>19</v>
      </c>
      <c r="H224" s="45">
        <v>76</v>
      </c>
    </row>
    <row r="225" spans="1:8" x14ac:dyDescent="0.25">
      <c r="B225" s="46" t="s">
        <v>92</v>
      </c>
      <c r="C225" s="47">
        <v>53</v>
      </c>
      <c r="D225" s="47">
        <v>29</v>
      </c>
      <c r="E225" s="47">
        <v>47</v>
      </c>
      <c r="F225" s="47">
        <v>66</v>
      </c>
      <c r="G225" s="47">
        <v>18</v>
      </c>
      <c r="H225" s="47">
        <v>74</v>
      </c>
    </row>
    <row r="226" spans="1:8" x14ac:dyDescent="0.25">
      <c r="B226" s="46" t="s">
        <v>93</v>
      </c>
      <c r="C226" s="48">
        <v>79</v>
      </c>
      <c r="D226" s="48">
        <v>68</v>
      </c>
      <c r="E226" s="48">
        <v>70</v>
      </c>
      <c r="F226" s="48">
        <v>84</v>
      </c>
      <c r="G226" s="48">
        <v>27</v>
      </c>
      <c r="H226" s="48">
        <v>92</v>
      </c>
    </row>
    <row r="227" spans="1:8" x14ac:dyDescent="0.25">
      <c r="B227" s="46" t="s">
        <v>94</v>
      </c>
      <c r="C227" s="47">
        <v>12</v>
      </c>
      <c r="D227" s="47">
        <v>18</v>
      </c>
      <c r="E227" s="47">
        <v>18</v>
      </c>
      <c r="F227" s="47">
        <v>16</v>
      </c>
      <c r="G227" s="47">
        <v>12</v>
      </c>
      <c r="H227" s="47">
        <v>6</v>
      </c>
    </row>
    <row r="228" spans="1:8" x14ac:dyDescent="0.25">
      <c r="B228" s="46" t="s">
        <v>95</v>
      </c>
      <c r="C228" s="47">
        <v>0</v>
      </c>
      <c r="D228" s="47">
        <v>0</v>
      </c>
      <c r="E228" s="47">
        <v>1</v>
      </c>
      <c r="F228" s="47">
        <v>1</v>
      </c>
      <c r="G228" s="47">
        <v>0</v>
      </c>
      <c r="H228" s="47">
        <v>4</v>
      </c>
    </row>
    <row r="229" spans="1:8" ht="39" thickBot="1" x14ac:dyDescent="0.3">
      <c r="B229" s="49" t="s">
        <v>96</v>
      </c>
      <c r="C229" s="50">
        <v>32</v>
      </c>
      <c r="D229" s="50">
        <v>52</v>
      </c>
      <c r="E229" s="50">
        <v>33</v>
      </c>
      <c r="F229" s="50">
        <v>18</v>
      </c>
      <c r="G229" s="50">
        <v>14</v>
      </c>
      <c r="H229" s="50">
        <v>14</v>
      </c>
    </row>
    <row r="230" spans="1:8" ht="15.75" thickBot="1" x14ac:dyDescent="0.3">
      <c r="A230" s="55" t="s">
        <v>31</v>
      </c>
      <c r="B230" s="56" t="s">
        <v>88</v>
      </c>
      <c r="C230" s="57" t="s">
        <v>1</v>
      </c>
      <c r="D230" s="57" t="s">
        <v>2</v>
      </c>
      <c r="E230" s="57" t="s">
        <v>3</v>
      </c>
      <c r="F230" s="57" t="s">
        <v>4</v>
      </c>
      <c r="G230" s="57" t="s">
        <v>68</v>
      </c>
      <c r="H230" s="57" t="s">
        <v>82</v>
      </c>
    </row>
    <row r="231" spans="1:8" x14ac:dyDescent="0.25">
      <c r="B231" s="42" t="s">
        <v>90</v>
      </c>
      <c r="C231" s="43">
        <v>52</v>
      </c>
      <c r="D231" s="43">
        <v>50</v>
      </c>
      <c r="E231" s="43">
        <v>50</v>
      </c>
      <c r="F231" s="43">
        <v>50</v>
      </c>
      <c r="G231" s="43">
        <v>49</v>
      </c>
      <c r="H231" s="43">
        <v>50</v>
      </c>
    </row>
    <row r="232" spans="1:8" x14ac:dyDescent="0.25">
      <c r="B232" s="44" t="s">
        <v>91</v>
      </c>
      <c r="C232" s="45">
        <v>35</v>
      </c>
      <c r="D232" s="45">
        <v>27</v>
      </c>
      <c r="E232" s="45">
        <v>27</v>
      </c>
      <c r="F232" s="45">
        <v>29</v>
      </c>
      <c r="G232" s="45">
        <v>15</v>
      </c>
      <c r="H232" s="45">
        <v>8</v>
      </c>
    </row>
    <row r="233" spans="1:8" x14ac:dyDescent="0.25">
      <c r="B233" s="46" t="s">
        <v>92</v>
      </c>
      <c r="C233" s="47">
        <v>34</v>
      </c>
      <c r="D233" s="47">
        <v>25</v>
      </c>
      <c r="E233" s="47">
        <v>24</v>
      </c>
      <c r="F233" s="47">
        <v>29</v>
      </c>
      <c r="G233" s="47">
        <v>15</v>
      </c>
      <c r="H233" s="47">
        <v>8</v>
      </c>
    </row>
    <row r="234" spans="1:8" x14ac:dyDescent="0.25">
      <c r="B234" s="46" t="s">
        <v>93</v>
      </c>
      <c r="C234" s="48">
        <v>47</v>
      </c>
      <c r="D234" s="48">
        <v>45</v>
      </c>
      <c r="E234" s="48">
        <v>43</v>
      </c>
      <c r="F234" s="48">
        <v>41</v>
      </c>
      <c r="G234" s="48">
        <v>38</v>
      </c>
      <c r="H234" s="48">
        <v>37</v>
      </c>
    </row>
    <row r="235" spans="1:8" x14ac:dyDescent="0.25">
      <c r="B235" s="46" t="s">
        <v>94</v>
      </c>
      <c r="C235" s="47">
        <v>9</v>
      </c>
      <c r="D235" s="47">
        <v>5</v>
      </c>
      <c r="E235" s="47">
        <v>9</v>
      </c>
      <c r="F235" s="47">
        <v>11</v>
      </c>
      <c r="G235" s="47">
        <v>13</v>
      </c>
      <c r="H235" s="47">
        <v>13</v>
      </c>
    </row>
    <row r="236" spans="1:8" x14ac:dyDescent="0.25">
      <c r="B236" s="46" t="s">
        <v>95</v>
      </c>
      <c r="C236" s="47">
        <v>0</v>
      </c>
      <c r="D236" s="47">
        <v>3</v>
      </c>
      <c r="E236" s="47">
        <v>1</v>
      </c>
      <c r="F236" s="47">
        <v>2</v>
      </c>
      <c r="G236" s="47">
        <v>6</v>
      </c>
      <c r="H236" s="47">
        <v>5</v>
      </c>
    </row>
    <row r="237" spans="1:8" ht="39" thickBot="1" x14ac:dyDescent="0.3">
      <c r="B237" s="49" t="s">
        <v>96</v>
      </c>
      <c r="C237" s="50">
        <v>8</v>
      </c>
      <c r="D237" s="50">
        <v>15</v>
      </c>
      <c r="E237" s="50">
        <v>13</v>
      </c>
      <c r="F237" s="50">
        <v>8</v>
      </c>
      <c r="G237" s="50">
        <v>15</v>
      </c>
      <c r="H237" s="50">
        <v>24</v>
      </c>
    </row>
    <row r="238" spans="1:8" ht="15.75" thickBot="1" x14ac:dyDescent="0.3">
      <c r="A238" s="55" t="s">
        <v>32</v>
      </c>
      <c r="B238" s="56" t="s">
        <v>88</v>
      </c>
      <c r="C238" s="57" t="s">
        <v>0</v>
      </c>
      <c r="D238" s="57" t="s">
        <v>1</v>
      </c>
      <c r="E238" s="57" t="s">
        <v>2</v>
      </c>
      <c r="F238" s="57" t="s">
        <v>3</v>
      </c>
      <c r="G238" s="57" t="s">
        <v>4</v>
      </c>
      <c r="H238" s="57" t="s">
        <v>82</v>
      </c>
    </row>
    <row r="239" spans="1:8" x14ac:dyDescent="0.25">
      <c r="B239" s="42" t="s">
        <v>90</v>
      </c>
      <c r="C239" s="43">
        <v>50</v>
      </c>
      <c r="D239" s="43">
        <v>51</v>
      </c>
      <c r="E239" s="43">
        <v>50</v>
      </c>
      <c r="F239" s="43">
        <v>51</v>
      </c>
      <c r="G239" s="43">
        <v>53</v>
      </c>
      <c r="H239" s="43">
        <v>41</v>
      </c>
    </row>
    <row r="240" spans="1:8" x14ac:dyDescent="0.25">
      <c r="B240" s="44" t="s">
        <v>91</v>
      </c>
      <c r="C240" s="45">
        <v>32</v>
      </c>
      <c r="D240" s="45">
        <v>33</v>
      </c>
      <c r="E240" s="45">
        <v>37</v>
      </c>
      <c r="F240" s="45">
        <v>37</v>
      </c>
      <c r="G240" s="45">
        <v>36</v>
      </c>
      <c r="H240" s="45">
        <v>33</v>
      </c>
    </row>
    <row r="241" spans="1:8" x14ac:dyDescent="0.25">
      <c r="B241" s="46" t="s">
        <v>92</v>
      </c>
      <c r="C241" s="47">
        <v>27</v>
      </c>
      <c r="D241" s="47">
        <v>24</v>
      </c>
      <c r="E241" s="47">
        <v>31</v>
      </c>
      <c r="F241" s="47">
        <v>36</v>
      </c>
      <c r="G241" s="45">
        <v>34</v>
      </c>
      <c r="H241" s="45">
        <v>30</v>
      </c>
    </row>
    <row r="242" spans="1:8" x14ac:dyDescent="0.25">
      <c r="B242" s="46" t="s">
        <v>93</v>
      </c>
      <c r="C242" s="48">
        <v>44</v>
      </c>
      <c r="D242" s="48">
        <v>48</v>
      </c>
      <c r="E242" s="48">
        <v>45</v>
      </c>
      <c r="F242" s="48">
        <v>46</v>
      </c>
      <c r="G242" s="45">
        <v>45</v>
      </c>
      <c r="H242" s="45">
        <v>37</v>
      </c>
    </row>
    <row r="243" spans="1:8" x14ac:dyDescent="0.25">
      <c r="B243" s="46" t="s">
        <v>94</v>
      </c>
      <c r="C243" s="47">
        <v>11</v>
      </c>
      <c r="D243" s="47">
        <v>6</v>
      </c>
      <c r="E243" s="47">
        <v>5</v>
      </c>
      <c r="F243" s="47">
        <v>5</v>
      </c>
      <c r="G243" s="45">
        <v>9</v>
      </c>
      <c r="H243" s="45">
        <v>5</v>
      </c>
    </row>
    <row r="244" spans="1:8" x14ac:dyDescent="0.25">
      <c r="B244" s="46" t="s">
        <v>95</v>
      </c>
      <c r="C244" s="47">
        <v>0</v>
      </c>
      <c r="D244" s="47">
        <v>1</v>
      </c>
      <c r="E244" s="47">
        <v>1</v>
      </c>
      <c r="F244" s="47">
        <v>1</v>
      </c>
      <c r="G244" s="45">
        <v>3</v>
      </c>
      <c r="H244" s="45">
        <v>1</v>
      </c>
    </row>
    <row r="245" spans="1:8" ht="39" thickBot="1" x14ac:dyDescent="0.3">
      <c r="B245" s="49" t="s">
        <v>96</v>
      </c>
      <c r="C245" s="50">
        <v>7</v>
      </c>
      <c r="D245" s="50">
        <v>11</v>
      </c>
      <c r="E245" s="50">
        <v>7</v>
      </c>
      <c r="F245" s="50">
        <v>8</v>
      </c>
      <c r="G245" s="79">
        <v>5</v>
      </c>
      <c r="H245" s="79">
        <v>2</v>
      </c>
    </row>
    <row r="246" spans="1:8" ht="15.75" thickBot="1" x14ac:dyDescent="0.3">
      <c r="A246" s="55" t="s">
        <v>33</v>
      </c>
      <c r="B246" s="56" t="s">
        <v>88</v>
      </c>
      <c r="C246" s="57" t="s">
        <v>11</v>
      </c>
      <c r="D246" s="57" t="s">
        <v>10</v>
      </c>
      <c r="E246" s="57" t="s">
        <v>9</v>
      </c>
      <c r="F246" s="57" t="s">
        <v>70</v>
      </c>
      <c r="G246" s="57" t="s">
        <v>69</v>
      </c>
      <c r="H246" s="57" t="s">
        <v>68</v>
      </c>
    </row>
    <row r="247" spans="1:8" x14ac:dyDescent="0.25">
      <c r="B247" s="42" t="s">
        <v>90</v>
      </c>
      <c r="C247" s="43">
        <v>47</v>
      </c>
      <c r="D247" s="43">
        <v>50</v>
      </c>
      <c r="E247" s="43">
        <v>49</v>
      </c>
      <c r="F247" s="43">
        <v>48</v>
      </c>
      <c r="G247" s="43">
        <v>49</v>
      </c>
      <c r="H247" s="43">
        <v>45</v>
      </c>
    </row>
    <row r="248" spans="1:8" x14ac:dyDescent="0.25">
      <c r="B248" s="44" t="s">
        <v>91</v>
      </c>
      <c r="C248" s="45">
        <v>30</v>
      </c>
      <c r="D248" s="45">
        <v>28</v>
      </c>
      <c r="E248" s="45">
        <v>23</v>
      </c>
      <c r="F248" s="45">
        <v>12</v>
      </c>
      <c r="G248" s="45">
        <v>34</v>
      </c>
      <c r="H248" s="45">
        <v>17</v>
      </c>
    </row>
    <row r="249" spans="1:8" x14ac:dyDescent="0.25">
      <c r="B249" s="46" t="s">
        <v>92</v>
      </c>
      <c r="C249" s="47">
        <v>21</v>
      </c>
      <c r="D249" s="47">
        <v>25</v>
      </c>
      <c r="E249" s="47">
        <v>13</v>
      </c>
      <c r="F249" s="47">
        <v>9</v>
      </c>
      <c r="G249" s="47">
        <v>29</v>
      </c>
      <c r="H249" s="47">
        <v>17</v>
      </c>
    </row>
    <row r="250" spans="1:8" x14ac:dyDescent="0.25">
      <c r="B250" s="46" t="s">
        <v>93</v>
      </c>
      <c r="C250" s="48">
        <v>41</v>
      </c>
      <c r="D250" s="48">
        <v>38</v>
      </c>
      <c r="E250" s="48">
        <v>33</v>
      </c>
      <c r="F250" s="48">
        <v>28</v>
      </c>
      <c r="G250" s="48">
        <v>39</v>
      </c>
      <c r="H250" s="48">
        <v>29</v>
      </c>
    </row>
    <row r="251" spans="1:8" x14ac:dyDescent="0.25">
      <c r="B251" s="46" t="s">
        <v>94</v>
      </c>
      <c r="C251" s="47">
        <v>11</v>
      </c>
      <c r="D251" s="47">
        <v>17</v>
      </c>
      <c r="E251" s="47">
        <v>17</v>
      </c>
      <c r="F251" s="47">
        <v>18</v>
      </c>
      <c r="G251" s="47">
        <v>9</v>
      </c>
      <c r="H251" s="47">
        <v>18</v>
      </c>
    </row>
    <row r="252" spans="1:8" x14ac:dyDescent="0.25">
      <c r="B252" s="46" t="s">
        <v>95</v>
      </c>
      <c r="C252" s="47">
        <v>0</v>
      </c>
      <c r="D252" s="47">
        <v>1</v>
      </c>
      <c r="E252" s="47">
        <v>0</v>
      </c>
      <c r="F252" s="47">
        <v>0</v>
      </c>
      <c r="G252" s="47">
        <v>0</v>
      </c>
      <c r="H252" s="47">
        <v>0</v>
      </c>
    </row>
    <row r="253" spans="1:8" ht="39" thickBot="1" x14ac:dyDescent="0.3">
      <c r="B253" s="49" t="s">
        <v>96</v>
      </c>
      <c r="C253" s="50">
        <v>6</v>
      </c>
      <c r="D253" s="50">
        <v>4</v>
      </c>
      <c r="E253" s="50">
        <v>9</v>
      </c>
      <c r="F253" s="50">
        <v>18</v>
      </c>
      <c r="G253" s="50">
        <v>6</v>
      </c>
      <c r="H253" s="50">
        <v>10</v>
      </c>
    </row>
    <row r="254" spans="1:8" ht="15.75" thickBot="1" x14ac:dyDescent="0.3">
      <c r="A254" s="55" t="s">
        <v>34</v>
      </c>
      <c r="B254" s="56" t="s">
        <v>88</v>
      </c>
      <c r="D254" s="57" t="s">
        <v>0</v>
      </c>
      <c r="E254" s="57" t="s">
        <v>2</v>
      </c>
      <c r="F254" s="57" t="s">
        <v>3</v>
      </c>
      <c r="G254" s="80" t="s">
        <v>4</v>
      </c>
      <c r="H254" s="80" t="s">
        <v>82</v>
      </c>
    </row>
    <row r="255" spans="1:8" x14ac:dyDescent="0.25">
      <c r="B255" s="42" t="s">
        <v>90</v>
      </c>
      <c r="D255" s="43">
        <v>44</v>
      </c>
      <c r="E255" s="43">
        <v>39</v>
      </c>
      <c r="F255" s="43">
        <v>33</v>
      </c>
      <c r="G255" s="43">
        <v>26</v>
      </c>
      <c r="H255" s="43">
        <v>22</v>
      </c>
    </row>
    <row r="256" spans="1:8" x14ac:dyDescent="0.25">
      <c r="B256" s="44" t="s">
        <v>91</v>
      </c>
      <c r="D256" s="45">
        <v>27</v>
      </c>
      <c r="E256" s="45">
        <v>17</v>
      </c>
      <c r="F256" s="45">
        <v>18</v>
      </c>
      <c r="G256" s="45">
        <v>10</v>
      </c>
      <c r="H256" s="45">
        <v>10</v>
      </c>
    </row>
    <row r="257" spans="1:8" x14ac:dyDescent="0.25">
      <c r="B257" s="46" t="s">
        <v>92</v>
      </c>
      <c r="D257" s="47">
        <v>5</v>
      </c>
      <c r="E257" s="47">
        <v>12</v>
      </c>
      <c r="F257" s="47">
        <v>12</v>
      </c>
      <c r="G257" s="47">
        <v>1</v>
      </c>
      <c r="H257" s="47">
        <v>5</v>
      </c>
    </row>
    <row r="258" spans="1:8" x14ac:dyDescent="0.25">
      <c r="B258" s="46" t="s">
        <v>93</v>
      </c>
      <c r="D258" s="48">
        <v>29</v>
      </c>
      <c r="E258" s="48">
        <v>25</v>
      </c>
      <c r="F258" s="48">
        <v>24</v>
      </c>
      <c r="G258" s="48">
        <v>17</v>
      </c>
      <c r="H258" s="48">
        <v>15</v>
      </c>
    </row>
    <row r="259" spans="1:8" x14ac:dyDescent="0.25">
      <c r="B259" s="46" t="s">
        <v>94</v>
      </c>
      <c r="D259" s="47">
        <v>17</v>
      </c>
      <c r="E259" s="47">
        <v>13</v>
      </c>
      <c r="F259" s="47">
        <v>11</v>
      </c>
      <c r="G259" s="47">
        <v>12</v>
      </c>
      <c r="H259" s="47">
        <v>7</v>
      </c>
    </row>
    <row r="260" spans="1:8" x14ac:dyDescent="0.25">
      <c r="B260" s="46" t="s">
        <v>95</v>
      </c>
      <c r="D260" s="47">
        <v>0</v>
      </c>
      <c r="E260" s="47">
        <v>0</v>
      </c>
      <c r="F260" s="47">
        <v>0</v>
      </c>
      <c r="G260" s="47">
        <v>2</v>
      </c>
      <c r="H260" s="47">
        <v>5</v>
      </c>
    </row>
    <row r="261" spans="1:8" ht="39" thickBot="1" x14ac:dyDescent="0.3">
      <c r="B261" s="49" t="s">
        <v>96</v>
      </c>
      <c r="D261" s="50">
        <v>0</v>
      </c>
      <c r="E261" s="50">
        <v>9</v>
      </c>
      <c r="F261" s="50">
        <v>4</v>
      </c>
      <c r="G261" s="50">
        <v>2</v>
      </c>
      <c r="H261" s="50">
        <v>0</v>
      </c>
    </row>
    <row r="262" spans="1:8" ht="15.75" thickBot="1" x14ac:dyDescent="0.3">
      <c r="A262" s="55" t="s">
        <v>35</v>
      </c>
      <c r="B262" s="56" t="s">
        <v>88</v>
      </c>
      <c r="C262" s="57"/>
      <c r="D262" s="57" t="s">
        <v>10</v>
      </c>
      <c r="E262" s="57" t="s">
        <v>9</v>
      </c>
      <c r="F262" s="57" t="s">
        <v>70</v>
      </c>
      <c r="G262" s="57" t="s">
        <v>69</v>
      </c>
      <c r="H262" s="57" t="s">
        <v>68</v>
      </c>
    </row>
    <row r="263" spans="1:8" x14ac:dyDescent="0.25">
      <c r="B263" s="42" t="s">
        <v>90</v>
      </c>
      <c r="C263" s="43"/>
      <c r="D263" s="43">
        <v>51</v>
      </c>
      <c r="E263" s="43">
        <v>50</v>
      </c>
      <c r="F263" s="43">
        <v>49</v>
      </c>
      <c r="G263" s="43">
        <v>39</v>
      </c>
      <c r="H263" s="43">
        <v>39</v>
      </c>
    </row>
    <row r="264" spans="1:8" x14ac:dyDescent="0.25">
      <c r="B264" s="44" t="s">
        <v>91</v>
      </c>
      <c r="C264" s="45"/>
      <c r="D264" s="45">
        <v>39</v>
      </c>
      <c r="E264" s="45">
        <v>39</v>
      </c>
      <c r="F264" s="45">
        <v>35</v>
      </c>
      <c r="G264" s="45">
        <v>33</v>
      </c>
      <c r="H264" s="45">
        <v>28</v>
      </c>
    </row>
    <row r="265" spans="1:8" x14ac:dyDescent="0.25">
      <c r="B265" s="46" t="s">
        <v>92</v>
      </c>
      <c r="C265" s="47"/>
      <c r="D265" s="47">
        <v>31</v>
      </c>
      <c r="E265" s="47">
        <v>38</v>
      </c>
      <c r="F265" s="47">
        <v>34</v>
      </c>
      <c r="G265" s="47">
        <v>32</v>
      </c>
      <c r="H265" s="47">
        <v>28</v>
      </c>
    </row>
    <row r="266" spans="1:8" x14ac:dyDescent="0.25">
      <c r="B266" s="46" t="s">
        <v>93</v>
      </c>
      <c r="C266" s="48"/>
      <c r="D266" s="48">
        <v>43</v>
      </c>
      <c r="E266" s="48">
        <v>45</v>
      </c>
      <c r="F266" s="48">
        <v>41</v>
      </c>
      <c r="G266" s="48">
        <v>33</v>
      </c>
      <c r="H266" s="48">
        <v>31</v>
      </c>
    </row>
    <row r="267" spans="1:8" x14ac:dyDescent="0.25">
      <c r="B267" s="46" t="s">
        <v>94</v>
      </c>
      <c r="C267" s="47"/>
      <c r="D267" s="47">
        <v>9</v>
      </c>
      <c r="E267" s="47">
        <v>6</v>
      </c>
      <c r="F267" s="47">
        <v>7</v>
      </c>
      <c r="G267" s="47">
        <v>4</v>
      </c>
      <c r="H267" s="47">
        <v>5</v>
      </c>
    </row>
    <row r="268" spans="1:8" x14ac:dyDescent="0.25">
      <c r="B268" s="46" t="s">
        <v>95</v>
      </c>
      <c r="C268" s="47"/>
      <c r="D268" s="47">
        <v>0</v>
      </c>
      <c r="E268" s="47">
        <v>0</v>
      </c>
      <c r="F268" s="47">
        <v>0</v>
      </c>
      <c r="G268" s="47">
        <v>1</v>
      </c>
      <c r="H268" s="47">
        <v>1</v>
      </c>
    </row>
    <row r="269" spans="1:8" ht="39" thickBot="1" x14ac:dyDescent="0.3">
      <c r="B269" s="49" t="s">
        <v>96</v>
      </c>
      <c r="C269" s="50"/>
      <c r="D269" s="50">
        <v>3</v>
      </c>
      <c r="E269" s="50">
        <v>5</v>
      </c>
      <c r="F269" s="50">
        <v>7</v>
      </c>
      <c r="G269" s="50">
        <v>1</v>
      </c>
      <c r="H269" s="50">
        <v>5</v>
      </c>
    </row>
    <row r="270" spans="1:8" ht="15.75" thickBot="1" x14ac:dyDescent="0.3">
      <c r="A270" s="51" t="s">
        <v>36</v>
      </c>
      <c r="B270" s="40" t="s">
        <v>88</v>
      </c>
      <c r="C270" s="41" t="s">
        <v>69</v>
      </c>
      <c r="D270" s="41" t="s">
        <v>4</v>
      </c>
      <c r="E270" s="41" t="s">
        <v>68</v>
      </c>
      <c r="F270" s="41" t="s">
        <v>82</v>
      </c>
      <c r="G270" s="41" t="s">
        <v>87</v>
      </c>
      <c r="H270" s="41" t="s">
        <v>89</v>
      </c>
    </row>
    <row r="271" spans="1:8" x14ac:dyDescent="0.25">
      <c r="A271" s="51"/>
      <c r="B271" s="42" t="s">
        <v>90</v>
      </c>
      <c r="C271" s="43">
        <v>237</v>
      </c>
      <c r="D271" s="43">
        <v>202</v>
      </c>
      <c r="E271" s="43">
        <v>277</v>
      </c>
      <c r="F271" s="43">
        <v>222</v>
      </c>
      <c r="G271" s="43">
        <v>229</v>
      </c>
      <c r="H271" s="43">
        <v>234</v>
      </c>
    </row>
    <row r="272" spans="1:8" x14ac:dyDescent="0.25">
      <c r="A272" s="51"/>
      <c r="B272" s="44" t="s">
        <v>91</v>
      </c>
      <c r="C272" s="45">
        <v>98</v>
      </c>
      <c r="D272" s="45">
        <v>112</v>
      </c>
      <c r="E272" s="45">
        <v>110</v>
      </c>
      <c r="F272" s="45">
        <v>106</v>
      </c>
      <c r="G272" s="45">
        <v>82</v>
      </c>
      <c r="H272" s="45">
        <v>111</v>
      </c>
    </row>
    <row r="273" spans="1:8" x14ac:dyDescent="0.25">
      <c r="A273" s="51"/>
      <c r="B273" s="46" t="s">
        <v>92</v>
      </c>
      <c r="C273" s="47">
        <v>71</v>
      </c>
      <c r="D273" s="47">
        <v>85</v>
      </c>
      <c r="E273" s="47">
        <v>89</v>
      </c>
      <c r="F273" s="47">
        <v>76</v>
      </c>
      <c r="G273" s="47">
        <v>56</v>
      </c>
      <c r="H273" s="47">
        <v>86</v>
      </c>
    </row>
    <row r="274" spans="1:8" x14ac:dyDescent="0.25">
      <c r="A274" s="51"/>
      <c r="B274" s="46" t="s">
        <v>93</v>
      </c>
      <c r="C274" s="48">
        <v>170</v>
      </c>
      <c r="D274" s="48">
        <v>159</v>
      </c>
      <c r="E274" s="48">
        <v>198</v>
      </c>
      <c r="F274" s="48">
        <v>149</v>
      </c>
      <c r="G274" s="48">
        <v>152</v>
      </c>
      <c r="H274" s="48">
        <v>158</v>
      </c>
    </row>
    <row r="275" spans="1:8" x14ac:dyDescent="0.25">
      <c r="A275" s="51"/>
      <c r="B275" s="46" t="s">
        <v>94</v>
      </c>
      <c r="C275" s="47">
        <v>64</v>
      </c>
      <c r="D275" s="47">
        <v>45</v>
      </c>
      <c r="E275" s="47">
        <v>77</v>
      </c>
      <c r="F275" s="47">
        <v>69</v>
      </c>
      <c r="G275" s="47">
        <v>75</v>
      </c>
      <c r="H275" s="47">
        <v>59</v>
      </c>
    </row>
    <row r="276" spans="1:8" x14ac:dyDescent="0.25">
      <c r="A276" s="51"/>
      <c r="B276" s="46" t="s">
        <v>95</v>
      </c>
      <c r="C276" s="47">
        <v>5</v>
      </c>
      <c r="D276" s="47">
        <v>8</v>
      </c>
      <c r="E276" s="47">
        <v>14</v>
      </c>
      <c r="F276" s="47">
        <v>15</v>
      </c>
      <c r="G276" s="47">
        <v>24</v>
      </c>
      <c r="H276" s="47">
        <v>49</v>
      </c>
    </row>
    <row r="277" spans="1:8" ht="39" thickBot="1" x14ac:dyDescent="0.3">
      <c r="A277" s="51"/>
      <c r="B277" s="49" t="s">
        <v>96</v>
      </c>
      <c r="C277" s="50">
        <v>70</v>
      </c>
      <c r="D277" s="50">
        <v>37</v>
      </c>
      <c r="E277" s="50">
        <v>76</v>
      </c>
      <c r="F277" s="50">
        <v>32</v>
      </c>
      <c r="G277" s="50">
        <v>48</v>
      </c>
      <c r="H277" s="50">
        <v>15</v>
      </c>
    </row>
    <row r="278" spans="1:8" ht="15.75" thickBot="1" x14ac:dyDescent="0.3">
      <c r="A278" s="55" t="s">
        <v>37</v>
      </c>
      <c r="B278" s="82" t="s">
        <v>88</v>
      </c>
      <c r="C278" s="83" t="s">
        <v>69</v>
      </c>
      <c r="D278" s="83" t="s">
        <v>4</v>
      </c>
      <c r="E278" s="83" t="s">
        <v>68</v>
      </c>
      <c r="F278" s="83" t="s">
        <v>82</v>
      </c>
      <c r="G278" s="83" t="s">
        <v>87</v>
      </c>
      <c r="H278" s="83" t="s">
        <v>89</v>
      </c>
    </row>
    <row r="279" spans="1:8" x14ac:dyDescent="0.25">
      <c r="B279" s="84" t="s">
        <v>90</v>
      </c>
      <c r="C279" s="85">
        <v>40</v>
      </c>
      <c r="D279" s="85">
        <v>40</v>
      </c>
      <c r="E279" s="85">
        <v>40</v>
      </c>
      <c r="F279" s="85">
        <v>41</v>
      </c>
      <c r="G279" s="85">
        <v>39</v>
      </c>
      <c r="H279" s="85">
        <v>42</v>
      </c>
    </row>
    <row r="280" spans="1:8" x14ac:dyDescent="0.25">
      <c r="B280" s="86" t="s">
        <v>91</v>
      </c>
      <c r="C280" s="87">
        <v>23</v>
      </c>
      <c r="D280" s="87">
        <v>22</v>
      </c>
      <c r="E280" s="87">
        <v>16</v>
      </c>
      <c r="F280" s="87">
        <v>18</v>
      </c>
      <c r="G280" s="87">
        <v>22</v>
      </c>
      <c r="H280" s="87">
        <v>18</v>
      </c>
    </row>
    <row r="281" spans="1:8" x14ac:dyDescent="0.25">
      <c r="B281" s="88" t="s">
        <v>92</v>
      </c>
      <c r="C281" s="89">
        <v>18</v>
      </c>
      <c r="D281" s="89">
        <v>14</v>
      </c>
      <c r="E281" s="89">
        <v>12</v>
      </c>
      <c r="F281" s="89">
        <v>17</v>
      </c>
      <c r="G281" s="89">
        <v>18</v>
      </c>
      <c r="H281" s="89">
        <v>16</v>
      </c>
    </row>
    <row r="282" spans="1:8" x14ac:dyDescent="0.25">
      <c r="B282" s="88" t="s">
        <v>93</v>
      </c>
      <c r="C282" s="90">
        <v>36</v>
      </c>
      <c r="D282" s="90">
        <v>33</v>
      </c>
      <c r="E282" s="90">
        <v>33</v>
      </c>
      <c r="F282" s="90">
        <v>28</v>
      </c>
      <c r="G282" s="90">
        <v>28</v>
      </c>
      <c r="H282" s="90">
        <v>28</v>
      </c>
    </row>
    <row r="283" spans="1:8" x14ac:dyDescent="0.25">
      <c r="B283" s="88" t="s">
        <v>94</v>
      </c>
      <c r="C283" s="89">
        <v>9</v>
      </c>
      <c r="D283" s="89">
        <v>9</v>
      </c>
      <c r="E283" s="89">
        <v>5</v>
      </c>
      <c r="F283" s="89">
        <v>16</v>
      </c>
      <c r="G283" s="89">
        <v>9</v>
      </c>
      <c r="H283" s="89">
        <v>11</v>
      </c>
    </row>
    <row r="284" spans="1:8" x14ac:dyDescent="0.25">
      <c r="B284" s="88" t="s">
        <v>95</v>
      </c>
      <c r="C284" s="89">
        <v>0</v>
      </c>
      <c r="D284" s="89">
        <v>0</v>
      </c>
      <c r="E284" s="89">
        <v>2</v>
      </c>
      <c r="F284" s="89">
        <v>2</v>
      </c>
      <c r="G284" s="89">
        <v>4</v>
      </c>
      <c r="H284" s="89">
        <v>9</v>
      </c>
    </row>
    <row r="285" spans="1:8" ht="39" thickBot="1" x14ac:dyDescent="0.3">
      <c r="B285" s="91" t="s">
        <v>96</v>
      </c>
      <c r="C285" s="92">
        <v>8</v>
      </c>
      <c r="D285" s="92">
        <v>9</v>
      </c>
      <c r="E285" s="92">
        <v>17</v>
      </c>
      <c r="F285" s="92">
        <v>5</v>
      </c>
      <c r="G285" s="92">
        <v>4</v>
      </c>
      <c r="H285" s="92">
        <v>4</v>
      </c>
    </row>
    <row r="286" spans="1:8" ht="15.75" thickBot="1" x14ac:dyDescent="0.3">
      <c r="A286" s="55" t="s">
        <v>38</v>
      </c>
      <c r="B286" s="72" t="s">
        <v>88</v>
      </c>
      <c r="C286" s="83" t="s">
        <v>10</v>
      </c>
      <c r="D286" s="83" t="s">
        <v>9</v>
      </c>
      <c r="E286" s="83" t="s">
        <v>70</v>
      </c>
      <c r="F286" s="83" t="s">
        <v>69</v>
      </c>
      <c r="G286" s="83" t="s">
        <v>68</v>
      </c>
      <c r="H286" s="83" t="s">
        <v>87</v>
      </c>
    </row>
    <row r="287" spans="1:8" x14ac:dyDescent="0.25">
      <c r="B287" s="73" t="s">
        <v>90</v>
      </c>
      <c r="C287" s="85">
        <v>39</v>
      </c>
      <c r="D287" s="85">
        <v>38</v>
      </c>
      <c r="E287" s="85">
        <v>40</v>
      </c>
      <c r="F287" s="85">
        <v>40</v>
      </c>
      <c r="G287" s="85">
        <v>39</v>
      </c>
      <c r="H287" s="85">
        <v>37</v>
      </c>
    </row>
    <row r="288" spans="1:8" x14ac:dyDescent="0.25">
      <c r="B288" s="74" t="s">
        <v>91</v>
      </c>
      <c r="C288" s="87">
        <v>12</v>
      </c>
      <c r="D288" s="87">
        <v>10</v>
      </c>
      <c r="E288" s="87">
        <v>14</v>
      </c>
      <c r="F288" s="87">
        <v>5</v>
      </c>
      <c r="G288" s="87">
        <v>12</v>
      </c>
      <c r="H288" s="87">
        <v>15</v>
      </c>
    </row>
    <row r="289" spans="1:8" x14ac:dyDescent="0.25">
      <c r="B289" s="75" t="s">
        <v>92</v>
      </c>
      <c r="C289" s="89">
        <v>9</v>
      </c>
      <c r="D289" s="89">
        <v>3</v>
      </c>
      <c r="E289" s="89">
        <v>5</v>
      </c>
      <c r="F289" s="89">
        <v>3</v>
      </c>
      <c r="G289" s="89">
        <v>12</v>
      </c>
      <c r="H289" s="89">
        <v>10</v>
      </c>
    </row>
    <row r="290" spans="1:8" x14ac:dyDescent="0.25">
      <c r="B290" s="75" t="s">
        <v>93</v>
      </c>
      <c r="C290" s="90">
        <v>29</v>
      </c>
      <c r="D290" s="90">
        <v>23</v>
      </c>
      <c r="E290" s="90">
        <v>30</v>
      </c>
      <c r="F290" s="90">
        <v>28</v>
      </c>
      <c r="G290" s="90">
        <v>28</v>
      </c>
      <c r="H290" s="90">
        <v>33</v>
      </c>
    </row>
    <row r="291" spans="1:8" x14ac:dyDescent="0.25">
      <c r="B291" s="75" t="s">
        <v>94</v>
      </c>
      <c r="C291" s="89">
        <v>14</v>
      </c>
      <c r="D291" s="89">
        <v>14</v>
      </c>
      <c r="E291" s="89">
        <v>12</v>
      </c>
      <c r="F291" s="89">
        <v>17</v>
      </c>
      <c r="G291" s="89">
        <v>15</v>
      </c>
      <c r="H291" s="89">
        <v>8</v>
      </c>
    </row>
    <row r="292" spans="1:8" x14ac:dyDescent="0.25">
      <c r="B292" s="75" t="s">
        <v>95</v>
      </c>
      <c r="C292" s="89">
        <v>1</v>
      </c>
      <c r="D292" s="89">
        <v>1</v>
      </c>
      <c r="E292" s="89">
        <v>0</v>
      </c>
      <c r="F292" s="89">
        <v>0</v>
      </c>
      <c r="G292" s="89">
        <v>0</v>
      </c>
      <c r="H292" s="89">
        <v>2</v>
      </c>
    </row>
    <row r="293" spans="1:8" ht="39" thickBot="1" x14ac:dyDescent="0.3">
      <c r="B293" s="76" t="s">
        <v>96</v>
      </c>
      <c r="C293" s="92">
        <v>12</v>
      </c>
      <c r="D293" s="92">
        <v>13</v>
      </c>
      <c r="E293" s="92">
        <v>14</v>
      </c>
      <c r="F293" s="92">
        <v>18</v>
      </c>
      <c r="G293" s="92">
        <v>12</v>
      </c>
      <c r="H293" s="92">
        <v>12</v>
      </c>
    </row>
    <row r="294" spans="1:8" ht="15.75" thickBot="1" x14ac:dyDescent="0.3">
      <c r="A294" s="55" t="s">
        <v>39</v>
      </c>
      <c r="B294" s="82" t="s">
        <v>88</v>
      </c>
      <c r="C294" s="83" t="s">
        <v>69</v>
      </c>
      <c r="D294" s="83" t="s">
        <v>4</v>
      </c>
      <c r="E294" s="83" t="s">
        <v>68</v>
      </c>
      <c r="F294" s="83" t="s">
        <v>82</v>
      </c>
      <c r="G294" s="83" t="s">
        <v>87</v>
      </c>
      <c r="H294" s="83" t="s">
        <v>89</v>
      </c>
    </row>
    <row r="295" spans="1:8" x14ac:dyDescent="0.25">
      <c r="B295" s="84" t="s">
        <v>90</v>
      </c>
      <c r="C295" s="85">
        <v>39</v>
      </c>
      <c r="D295" s="85">
        <v>39</v>
      </c>
      <c r="E295" s="85">
        <v>41</v>
      </c>
      <c r="F295" s="85">
        <v>35</v>
      </c>
      <c r="G295" s="85">
        <v>40</v>
      </c>
      <c r="H295" s="85">
        <v>40</v>
      </c>
    </row>
    <row r="296" spans="1:8" x14ac:dyDescent="0.25">
      <c r="B296" s="86" t="s">
        <v>91</v>
      </c>
      <c r="C296" s="87">
        <v>19</v>
      </c>
      <c r="D296" s="87">
        <v>17</v>
      </c>
      <c r="E296" s="87">
        <v>26</v>
      </c>
      <c r="F296" s="87">
        <v>14</v>
      </c>
      <c r="G296" s="87">
        <v>16</v>
      </c>
      <c r="H296" s="87">
        <v>23</v>
      </c>
    </row>
    <row r="297" spans="1:8" x14ac:dyDescent="0.25">
      <c r="B297" s="88" t="s">
        <v>92</v>
      </c>
      <c r="C297" s="89">
        <v>13</v>
      </c>
      <c r="D297" s="89">
        <v>10</v>
      </c>
      <c r="E297" s="89">
        <v>17</v>
      </c>
      <c r="F297" s="89">
        <v>6</v>
      </c>
      <c r="G297" s="89">
        <v>7</v>
      </c>
      <c r="H297" s="89">
        <v>12</v>
      </c>
    </row>
    <row r="298" spans="1:8" x14ac:dyDescent="0.25">
      <c r="B298" s="88" t="s">
        <v>93</v>
      </c>
      <c r="C298" s="90">
        <v>31</v>
      </c>
      <c r="D298" s="90">
        <v>33</v>
      </c>
      <c r="E298" s="90">
        <v>33</v>
      </c>
      <c r="F298" s="90">
        <v>23</v>
      </c>
      <c r="G298" s="90">
        <v>30</v>
      </c>
      <c r="H298" s="90">
        <v>31</v>
      </c>
    </row>
    <row r="299" spans="1:8" x14ac:dyDescent="0.25">
      <c r="B299" s="88" t="s">
        <v>94</v>
      </c>
      <c r="C299" s="89">
        <v>5</v>
      </c>
      <c r="D299" s="89">
        <v>8</v>
      </c>
      <c r="E299" s="89">
        <v>8</v>
      </c>
      <c r="F299" s="89">
        <v>13</v>
      </c>
      <c r="G299" s="89">
        <v>13</v>
      </c>
      <c r="H299" s="89">
        <v>11</v>
      </c>
    </row>
    <row r="300" spans="1:8" x14ac:dyDescent="0.25">
      <c r="B300" s="88" t="s">
        <v>95</v>
      </c>
      <c r="C300" s="89">
        <v>2</v>
      </c>
      <c r="D300" s="89">
        <v>3</v>
      </c>
      <c r="E300" s="89">
        <v>0</v>
      </c>
      <c r="F300" s="89">
        <v>3</v>
      </c>
      <c r="G300" s="89">
        <v>5</v>
      </c>
      <c r="H300" s="89">
        <v>6</v>
      </c>
    </row>
    <row r="301" spans="1:8" ht="39" thickBot="1" x14ac:dyDescent="0.3">
      <c r="B301" s="91" t="s">
        <v>96</v>
      </c>
      <c r="C301" s="92">
        <v>13</v>
      </c>
      <c r="D301" s="92">
        <v>11</v>
      </c>
      <c r="E301" s="92">
        <v>7</v>
      </c>
      <c r="F301" s="92">
        <v>5</v>
      </c>
      <c r="G301" s="92">
        <v>6</v>
      </c>
      <c r="H301" s="92">
        <v>0</v>
      </c>
    </row>
    <row r="302" spans="1:8" ht="15.75" thickBot="1" x14ac:dyDescent="0.3">
      <c r="A302" s="55" t="s">
        <v>40</v>
      </c>
      <c r="B302" s="82" t="s">
        <v>88</v>
      </c>
      <c r="C302" s="83" t="s">
        <v>69</v>
      </c>
      <c r="D302" s="83" t="s">
        <v>4</v>
      </c>
      <c r="E302" s="83" t="s">
        <v>68</v>
      </c>
      <c r="F302" s="83" t="s">
        <v>82</v>
      </c>
      <c r="G302" s="83" t="s">
        <v>87</v>
      </c>
      <c r="H302" s="83" t="s">
        <v>89</v>
      </c>
    </row>
    <row r="303" spans="1:8" x14ac:dyDescent="0.25">
      <c r="B303" s="84" t="s">
        <v>90</v>
      </c>
      <c r="C303" s="85">
        <v>40</v>
      </c>
      <c r="D303" s="85">
        <v>40</v>
      </c>
      <c r="E303" s="85">
        <v>40</v>
      </c>
      <c r="F303" s="85">
        <v>37</v>
      </c>
      <c r="G303" s="85">
        <v>40</v>
      </c>
      <c r="H303" s="85">
        <v>39</v>
      </c>
    </row>
    <row r="304" spans="1:8" x14ac:dyDescent="0.25">
      <c r="B304" s="86" t="s">
        <v>91</v>
      </c>
      <c r="C304" s="87">
        <v>19</v>
      </c>
      <c r="D304" s="87">
        <v>19</v>
      </c>
      <c r="E304" s="87">
        <v>23</v>
      </c>
      <c r="F304" s="87">
        <v>18</v>
      </c>
      <c r="G304" s="87">
        <v>12</v>
      </c>
      <c r="H304" s="87">
        <v>17</v>
      </c>
    </row>
    <row r="305" spans="1:8" x14ac:dyDescent="0.25">
      <c r="B305" s="88" t="s">
        <v>92</v>
      </c>
      <c r="C305" s="89">
        <v>12</v>
      </c>
      <c r="D305" s="89">
        <v>17</v>
      </c>
      <c r="E305" s="89">
        <v>22</v>
      </c>
      <c r="F305" s="89">
        <v>13</v>
      </c>
      <c r="G305" s="89">
        <v>10</v>
      </c>
      <c r="H305" s="89">
        <v>13</v>
      </c>
    </row>
    <row r="306" spans="1:8" x14ac:dyDescent="0.25">
      <c r="B306" s="88" t="s">
        <v>93</v>
      </c>
      <c r="C306" s="90">
        <v>27</v>
      </c>
      <c r="D306" s="90">
        <v>31</v>
      </c>
      <c r="E306" s="90">
        <v>33</v>
      </c>
      <c r="F306" s="90">
        <v>23</v>
      </c>
      <c r="G306" s="90">
        <v>27</v>
      </c>
      <c r="H306" s="90">
        <v>24</v>
      </c>
    </row>
    <row r="307" spans="1:8" x14ac:dyDescent="0.25">
      <c r="B307" s="88" t="s">
        <v>94</v>
      </c>
      <c r="C307" s="89">
        <v>11</v>
      </c>
      <c r="D307" s="89">
        <v>11</v>
      </c>
      <c r="E307" s="89">
        <v>9</v>
      </c>
      <c r="F307" s="89">
        <v>12</v>
      </c>
      <c r="G307" s="89">
        <v>15</v>
      </c>
      <c r="H307" s="89">
        <v>11</v>
      </c>
    </row>
    <row r="308" spans="1:8" x14ac:dyDescent="0.25">
      <c r="B308" s="88" t="s">
        <v>95</v>
      </c>
      <c r="C308" s="89">
        <v>1</v>
      </c>
      <c r="D308" s="89">
        <v>4</v>
      </c>
      <c r="E308" s="89">
        <v>1</v>
      </c>
      <c r="F308" s="89">
        <v>3</v>
      </c>
      <c r="G308" s="89">
        <v>6</v>
      </c>
      <c r="H308" s="89">
        <v>8</v>
      </c>
    </row>
    <row r="309" spans="1:8" ht="39" thickBot="1" x14ac:dyDescent="0.3">
      <c r="B309" s="91" t="s">
        <v>96</v>
      </c>
      <c r="C309" s="92">
        <v>9</v>
      </c>
      <c r="D309" s="92">
        <v>6</v>
      </c>
      <c r="E309" s="92">
        <v>7</v>
      </c>
      <c r="F309" s="92">
        <v>4</v>
      </c>
      <c r="G309" s="92">
        <v>7</v>
      </c>
      <c r="H309" s="92">
        <v>3</v>
      </c>
    </row>
    <row r="310" spans="1:8" ht="15.75" thickBot="1" x14ac:dyDescent="0.3">
      <c r="A310" s="55" t="s">
        <v>41</v>
      </c>
      <c r="B310" s="82" t="s">
        <v>88</v>
      </c>
      <c r="C310" s="83" t="s">
        <v>70</v>
      </c>
      <c r="D310" s="83" t="s">
        <v>69</v>
      </c>
      <c r="E310" s="83" t="s">
        <v>68</v>
      </c>
      <c r="F310" s="83" t="s">
        <v>82</v>
      </c>
      <c r="G310" s="83" t="s">
        <v>87</v>
      </c>
      <c r="H310" s="83" t="s">
        <v>89</v>
      </c>
    </row>
    <row r="311" spans="1:8" x14ac:dyDescent="0.25">
      <c r="B311" s="84" t="s">
        <v>90</v>
      </c>
      <c r="C311" s="85">
        <v>39</v>
      </c>
      <c r="D311" s="85">
        <v>39</v>
      </c>
      <c r="E311" s="85">
        <v>78</v>
      </c>
      <c r="F311" s="85">
        <v>41</v>
      </c>
      <c r="G311" s="85">
        <v>36</v>
      </c>
      <c r="H311" s="85">
        <v>42</v>
      </c>
    </row>
    <row r="312" spans="1:8" x14ac:dyDescent="0.25">
      <c r="B312" s="86" t="s">
        <v>91</v>
      </c>
      <c r="C312" s="87">
        <v>20</v>
      </c>
      <c r="D312" s="87">
        <v>14</v>
      </c>
      <c r="E312" s="87">
        <v>20</v>
      </c>
      <c r="F312" s="87">
        <v>23</v>
      </c>
      <c r="G312" s="87">
        <v>8</v>
      </c>
      <c r="H312" s="87">
        <v>16</v>
      </c>
    </row>
    <row r="313" spans="1:8" x14ac:dyDescent="0.25">
      <c r="B313" s="88" t="s">
        <v>92</v>
      </c>
      <c r="C313" s="89">
        <v>16</v>
      </c>
      <c r="D313" s="89">
        <v>9</v>
      </c>
      <c r="E313" s="89">
        <v>13</v>
      </c>
      <c r="F313" s="87">
        <v>14</v>
      </c>
      <c r="G313" s="89">
        <v>3</v>
      </c>
      <c r="H313" s="89">
        <v>11</v>
      </c>
    </row>
    <row r="314" spans="1:8" x14ac:dyDescent="0.25">
      <c r="B314" s="88" t="s">
        <v>93</v>
      </c>
      <c r="C314" s="90">
        <v>28</v>
      </c>
      <c r="D314" s="90">
        <v>30</v>
      </c>
      <c r="E314" s="90">
        <v>47</v>
      </c>
      <c r="F314" s="87">
        <v>33</v>
      </c>
      <c r="G314" s="90">
        <v>19</v>
      </c>
      <c r="H314" s="90">
        <v>26</v>
      </c>
    </row>
    <row r="315" spans="1:8" x14ac:dyDescent="0.25">
      <c r="B315" s="88" t="s">
        <v>94</v>
      </c>
      <c r="C315" s="89">
        <v>9</v>
      </c>
      <c r="D315" s="89">
        <v>9</v>
      </c>
      <c r="E315" s="89">
        <v>35</v>
      </c>
      <c r="F315" s="87">
        <v>9</v>
      </c>
      <c r="G315" s="89">
        <v>15</v>
      </c>
      <c r="H315" s="89">
        <v>12</v>
      </c>
    </row>
    <row r="316" spans="1:8" x14ac:dyDescent="0.25">
      <c r="B316" s="88" t="s">
        <v>95</v>
      </c>
      <c r="C316" s="89">
        <v>0</v>
      </c>
      <c r="D316" s="89">
        <v>2</v>
      </c>
      <c r="E316" s="89">
        <v>2</v>
      </c>
      <c r="F316" s="87">
        <v>3</v>
      </c>
      <c r="G316" s="89">
        <v>6</v>
      </c>
      <c r="H316" s="89">
        <v>10</v>
      </c>
    </row>
    <row r="317" spans="1:8" ht="39" thickBot="1" x14ac:dyDescent="0.3">
      <c r="B317" s="91" t="s">
        <v>96</v>
      </c>
      <c r="C317" s="92">
        <v>10</v>
      </c>
      <c r="D317" s="92">
        <v>14</v>
      </c>
      <c r="E317" s="95">
        <v>21</v>
      </c>
      <c r="F317" s="92">
        <v>6</v>
      </c>
      <c r="G317" s="92">
        <v>7</v>
      </c>
      <c r="H317" s="92">
        <v>4</v>
      </c>
    </row>
    <row r="318" spans="1:8" ht="15.75" thickBot="1" x14ac:dyDescent="0.3">
      <c r="A318" s="55" t="s">
        <v>42</v>
      </c>
      <c r="B318" s="82" t="s">
        <v>88</v>
      </c>
      <c r="C318" s="83" t="s">
        <v>69</v>
      </c>
      <c r="D318" s="83" t="s">
        <v>4</v>
      </c>
      <c r="E318" s="83" t="s">
        <v>68</v>
      </c>
      <c r="F318" s="83" t="s">
        <v>82</v>
      </c>
      <c r="G318" s="83" t="s">
        <v>87</v>
      </c>
      <c r="H318" s="83" t="s">
        <v>89</v>
      </c>
    </row>
    <row r="319" spans="1:8" x14ac:dyDescent="0.25">
      <c r="B319" s="84" t="s">
        <v>90</v>
      </c>
      <c r="C319" s="85">
        <v>39</v>
      </c>
      <c r="D319" s="85">
        <v>40</v>
      </c>
      <c r="E319" s="85">
        <v>39</v>
      </c>
      <c r="F319" s="85">
        <v>41</v>
      </c>
      <c r="G319" s="85">
        <v>37</v>
      </c>
      <c r="H319" s="85">
        <v>41</v>
      </c>
    </row>
    <row r="320" spans="1:8" x14ac:dyDescent="0.25">
      <c r="B320" s="86" t="s">
        <v>91</v>
      </c>
      <c r="C320" s="87">
        <v>18</v>
      </c>
      <c r="D320" s="87">
        <v>29</v>
      </c>
      <c r="E320" s="87">
        <v>13</v>
      </c>
      <c r="F320" s="87">
        <v>16</v>
      </c>
      <c r="G320" s="87">
        <v>9</v>
      </c>
      <c r="H320" s="87">
        <v>30</v>
      </c>
    </row>
    <row r="321" spans="1:8" x14ac:dyDescent="0.25">
      <c r="B321" s="88" t="s">
        <v>92</v>
      </c>
      <c r="C321" s="89">
        <v>16</v>
      </c>
      <c r="D321" s="89">
        <v>27</v>
      </c>
      <c r="E321" s="89">
        <v>13</v>
      </c>
      <c r="F321" s="89">
        <v>15</v>
      </c>
      <c r="G321" s="89">
        <v>8</v>
      </c>
      <c r="H321" s="89">
        <v>28</v>
      </c>
    </row>
    <row r="322" spans="1:8" x14ac:dyDescent="0.25">
      <c r="B322" s="88" t="s">
        <v>93</v>
      </c>
      <c r="C322" s="90">
        <v>18</v>
      </c>
      <c r="D322" s="90">
        <v>35</v>
      </c>
      <c r="E322" s="90">
        <v>24</v>
      </c>
      <c r="F322" s="90">
        <v>20</v>
      </c>
      <c r="G322" s="90">
        <v>15</v>
      </c>
      <c r="H322" s="90">
        <v>35</v>
      </c>
    </row>
    <row r="323" spans="1:8" x14ac:dyDescent="0.25">
      <c r="B323" s="88" t="s">
        <v>94</v>
      </c>
      <c r="C323" s="89">
        <v>13</v>
      </c>
      <c r="D323" s="89">
        <v>2</v>
      </c>
      <c r="E323" s="89">
        <v>5</v>
      </c>
      <c r="F323" s="89">
        <v>14</v>
      </c>
      <c r="G323" s="89">
        <v>15</v>
      </c>
      <c r="H323" s="89">
        <v>3</v>
      </c>
    </row>
    <row r="324" spans="1:8" x14ac:dyDescent="0.25">
      <c r="B324" s="88" t="s">
        <v>95</v>
      </c>
      <c r="C324" s="89">
        <v>0</v>
      </c>
      <c r="D324" s="89">
        <v>1</v>
      </c>
      <c r="E324" s="89">
        <v>9</v>
      </c>
      <c r="F324" s="89">
        <v>1</v>
      </c>
      <c r="G324" s="89">
        <v>1</v>
      </c>
      <c r="H324" s="89">
        <v>4</v>
      </c>
    </row>
    <row r="325" spans="1:8" ht="39" thickBot="1" x14ac:dyDescent="0.3">
      <c r="B325" s="91" t="s">
        <v>96</v>
      </c>
      <c r="C325" s="92">
        <v>8</v>
      </c>
      <c r="D325" s="92">
        <v>8</v>
      </c>
      <c r="E325" s="92">
        <v>12</v>
      </c>
      <c r="F325" s="92">
        <v>10</v>
      </c>
      <c r="G325" s="92">
        <v>12</v>
      </c>
      <c r="H325" s="92">
        <v>4</v>
      </c>
    </row>
    <row r="326" spans="1:8" ht="15.75" thickBot="1" x14ac:dyDescent="0.3">
      <c r="A326" s="55" t="s">
        <v>43</v>
      </c>
      <c r="B326" s="72" t="s">
        <v>88</v>
      </c>
      <c r="C326" s="83" t="s">
        <v>1</v>
      </c>
      <c r="D326" s="83" t="s">
        <v>2</v>
      </c>
      <c r="E326" s="83" t="s">
        <v>3</v>
      </c>
      <c r="F326" s="83" t="s">
        <v>4</v>
      </c>
      <c r="G326" s="64" t="s">
        <v>82</v>
      </c>
      <c r="H326" s="64" t="s">
        <v>89</v>
      </c>
    </row>
    <row r="327" spans="1:8" x14ac:dyDescent="0.25">
      <c r="B327" s="73" t="s">
        <v>90</v>
      </c>
      <c r="C327" s="85">
        <v>37</v>
      </c>
      <c r="D327" s="85">
        <v>39</v>
      </c>
      <c r="E327" s="85">
        <v>37</v>
      </c>
      <c r="F327" s="85">
        <v>43</v>
      </c>
      <c r="G327" s="58">
        <v>27</v>
      </c>
      <c r="H327" s="58">
        <v>30</v>
      </c>
    </row>
    <row r="328" spans="1:8" x14ac:dyDescent="0.25">
      <c r="B328" s="74" t="s">
        <v>91</v>
      </c>
      <c r="C328" s="87">
        <v>10</v>
      </c>
      <c r="D328" s="87">
        <v>15</v>
      </c>
      <c r="E328" s="87">
        <v>22</v>
      </c>
      <c r="F328" s="87">
        <v>25</v>
      </c>
      <c r="G328" s="59">
        <v>17</v>
      </c>
      <c r="H328" s="59">
        <v>7</v>
      </c>
    </row>
    <row r="329" spans="1:8" x14ac:dyDescent="0.25">
      <c r="B329" s="75" t="s">
        <v>92</v>
      </c>
      <c r="C329" s="89">
        <v>5</v>
      </c>
      <c r="D329" s="89">
        <v>7</v>
      </c>
      <c r="E329" s="89">
        <v>13</v>
      </c>
      <c r="F329" s="89">
        <v>17</v>
      </c>
      <c r="G329" s="59">
        <v>11</v>
      </c>
      <c r="H329" s="59">
        <v>6</v>
      </c>
    </row>
    <row r="330" spans="1:8" x14ac:dyDescent="0.25">
      <c r="B330" s="75" t="s">
        <v>93</v>
      </c>
      <c r="C330" s="90">
        <v>22</v>
      </c>
      <c r="D330" s="90">
        <v>21</v>
      </c>
      <c r="E330" s="90">
        <v>27</v>
      </c>
      <c r="F330" s="90">
        <v>27</v>
      </c>
      <c r="G330" s="59">
        <v>22</v>
      </c>
      <c r="H330" s="59">
        <v>14</v>
      </c>
    </row>
    <row r="331" spans="1:8" x14ac:dyDescent="0.25">
      <c r="B331" s="75" t="s">
        <v>94</v>
      </c>
      <c r="C331" s="89">
        <v>19</v>
      </c>
      <c r="D331" s="89">
        <v>19</v>
      </c>
      <c r="E331" s="89">
        <v>10</v>
      </c>
      <c r="F331" s="89">
        <v>15</v>
      </c>
      <c r="G331" s="59">
        <v>5</v>
      </c>
      <c r="H331" s="59">
        <v>11</v>
      </c>
    </row>
    <row r="332" spans="1:8" x14ac:dyDescent="0.25">
      <c r="B332" s="75" t="s">
        <v>95</v>
      </c>
      <c r="C332" s="89">
        <v>0</v>
      </c>
      <c r="D332" s="89">
        <v>1</v>
      </c>
      <c r="E332" s="89">
        <v>3</v>
      </c>
      <c r="F332" s="89">
        <v>0</v>
      </c>
      <c r="G332" s="59">
        <v>3</v>
      </c>
      <c r="H332" s="59">
        <v>12</v>
      </c>
    </row>
    <row r="333" spans="1:8" ht="39" thickBot="1" x14ac:dyDescent="0.3">
      <c r="B333" s="76" t="s">
        <v>96</v>
      </c>
      <c r="C333" s="92">
        <v>8</v>
      </c>
      <c r="D333" s="92">
        <v>4</v>
      </c>
      <c r="E333" s="92">
        <v>2</v>
      </c>
      <c r="F333" s="92">
        <v>3</v>
      </c>
      <c r="G333" s="62">
        <v>2</v>
      </c>
      <c r="H333" s="62">
        <v>0</v>
      </c>
    </row>
    <row r="334" spans="1:8" ht="15.75" thickBot="1" x14ac:dyDescent="0.3">
      <c r="A334" s="51" t="s">
        <v>44</v>
      </c>
      <c r="B334" s="40" t="s">
        <v>88</v>
      </c>
      <c r="C334" s="41" t="s">
        <v>69</v>
      </c>
      <c r="D334" s="41" t="s">
        <v>4</v>
      </c>
      <c r="E334" s="41" t="s">
        <v>68</v>
      </c>
      <c r="F334" s="41" t="s">
        <v>82</v>
      </c>
      <c r="G334" s="41" t="s">
        <v>87</v>
      </c>
      <c r="H334" s="41" t="s">
        <v>89</v>
      </c>
    </row>
    <row r="335" spans="1:8" x14ac:dyDescent="0.25">
      <c r="A335" s="51"/>
      <c r="B335" s="42" t="s">
        <v>90</v>
      </c>
      <c r="C335" s="43">
        <v>401</v>
      </c>
      <c r="D335" s="43">
        <v>386</v>
      </c>
      <c r="E335" s="43">
        <v>366</v>
      </c>
      <c r="F335" s="43">
        <v>378</v>
      </c>
      <c r="G335" s="43">
        <v>339</v>
      </c>
      <c r="H335" s="43">
        <v>343</v>
      </c>
    </row>
    <row r="336" spans="1:8" x14ac:dyDescent="0.25">
      <c r="A336" s="51"/>
      <c r="B336" s="44" t="s">
        <v>91</v>
      </c>
      <c r="C336" s="45">
        <v>225</v>
      </c>
      <c r="D336" s="45">
        <v>235</v>
      </c>
      <c r="E336" s="45">
        <v>193</v>
      </c>
      <c r="F336" s="45">
        <v>242</v>
      </c>
      <c r="G336" s="45">
        <v>188</v>
      </c>
      <c r="H336" s="45">
        <v>242</v>
      </c>
    </row>
    <row r="337" spans="1:8" x14ac:dyDescent="0.25">
      <c r="A337" s="51"/>
      <c r="B337" s="46" t="s">
        <v>92</v>
      </c>
      <c r="C337" s="47">
        <v>141</v>
      </c>
      <c r="D337" s="47">
        <v>158</v>
      </c>
      <c r="E337" s="47">
        <v>111</v>
      </c>
      <c r="F337" s="47">
        <v>179</v>
      </c>
      <c r="G337" s="47">
        <v>131</v>
      </c>
      <c r="H337" s="47">
        <v>192</v>
      </c>
    </row>
    <row r="338" spans="1:8" x14ac:dyDescent="0.25">
      <c r="A338" s="51"/>
      <c r="B338" s="46" t="s">
        <v>93</v>
      </c>
      <c r="C338" s="48">
        <v>309</v>
      </c>
      <c r="D338" s="48">
        <v>324</v>
      </c>
      <c r="E338" s="48">
        <v>280</v>
      </c>
      <c r="F338" s="48">
        <v>318</v>
      </c>
      <c r="G338" s="48">
        <v>271</v>
      </c>
      <c r="H338" s="48">
        <v>307</v>
      </c>
    </row>
    <row r="339" spans="1:8" x14ac:dyDescent="0.25">
      <c r="A339" s="51"/>
      <c r="B339" s="46" t="s">
        <v>94</v>
      </c>
      <c r="C339" s="47">
        <v>99</v>
      </c>
      <c r="D339" s="47">
        <v>79</v>
      </c>
      <c r="E339" s="47">
        <v>103</v>
      </c>
      <c r="F339" s="47">
        <v>70</v>
      </c>
      <c r="G339" s="47">
        <v>71</v>
      </c>
      <c r="H339" s="47">
        <v>36</v>
      </c>
    </row>
    <row r="340" spans="1:8" x14ac:dyDescent="0.25">
      <c r="A340" s="51"/>
      <c r="B340" s="46" t="s">
        <v>95</v>
      </c>
      <c r="C340" s="47">
        <v>21</v>
      </c>
      <c r="D340" s="47">
        <v>17</v>
      </c>
      <c r="E340" s="47">
        <v>16</v>
      </c>
      <c r="F340" s="47">
        <v>22</v>
      </c>
      <c r="G340" s="47">
        <v>46</v>
      </c>
      <c r="H340" s="47">
        <v>40</v>
      </c>
    </row>
    <row r="341" spans="1:8" ht="39" thickBot="1" x14ac:dyDescent="0.3">
      <c r="A341" s="51"/>
      <c r="B341" s="49" t="s">
        <v>96</v>
      </c>
      <c r="C341" s="50">
        <v>56</v>
      </c>
      <c r="D341" s="50">
        <v>55</v>
      </c>
      <c r="E341" s="50">
        <v>54</v>
      </c>
      <c r="F341" s="50">
        <v>44</v>
      </c>
      <c r="G341" s="50">
        <v>34</v>
      </c>
      <c r="H341" s="50">
        <v>25</v>
      </c>
    </row>
    <row r="342" spans="1:8" ht="15.75" thickBot="1" x14ac:dyDescent="0.3">
      <c r="A342" s="96" t="s">
        <v>45</v>
      </c>
      <c r="B342" s="56" t="s">
        <v>88</v>
      </c>
      <c r="C342" s="57" t="s">
        <v>69</v>
      </c>
      <c r="D342" s="57" t="s">
        <v>4</v>
      </c>
      <c r="E342" s="57" t="s">
        <v>68</v>
      </c>
      <c r="F342" s="57" t="s">
        <v>82</v>
      </c>
      <c r="G342" s="57" t="s">
        <v>87</v>
      </c>
      <c r="H342" s="57" t="s">
        <v>89</v>
      </c>
    </row>
    <row r="343" spans="1:8" x14ac:dyDescent="0.25">
      <c r="B343" s="42" t="s">
        <v>90</v>
      </c>
      <c r="C343" s="43">
        <v>98</v>
      </c>
      <c r="D343" s="43">
        <v>47</v>
      </c>
      <c r="E343" s="43">
        <v>100</v>
      </c>
      <c r="F343" s="43">
        <v>47</v>
      </c>
      <c r="G343" s="43">
        <v>101</v>
      </c>
      <c r="H343" s="43">
        <v>45</v>
      </c>
    </row>
    <row r="344" spans="1:8" x14ac:dyDescent="0.25">
      <c r="B344" s="44" t="s">
        <v>91</v>
      </c>
      <c r="C344" s="45">
        <v>63</v>
      </c>
      <c r="D344" s="45">
        <v>22</v>
      </c>
      <c r="E344" s="45">
        <v>71</v>
      </c>
      <c r="F344" s="45">
        <v>30</v>
      </c>
      <c r="G344" s="45">
        <v>61</v>
      </c>
      <c r="H344" s="45">
        <v>29</v>
      </c>
    </row>
    <row r="345" spans="1:8" x14ac:dyDescent="0.25">
      <c r="B345" s="46" t="s">
        <v>92</v>
      </c>
      <c r="C345" s="47">
        <v>54</v>
      </c>
      <c r="D345" s="47">
        <v>11</v>
      </c>
      <c r="E345" s="47">
        <v>60</v>
      </c>
      <c r="F345" s="47">
        <v>22</v>
      </c>
      <c r="G345" s="47">
        <v>49</v>
      </c>
      <c r="H345" s="47">
        <v>21</v>
      </c>
    </row>
    <row r="346" spans="1:8" x14ac:dyDescent="0.25">
      <c r="B346" s="46" t="s">
        <v>93</v>
      </c>
      <c r="C346" s="48">
        <v>80</v>
      </c>
      <c r="D346" s="48">
        <v>31</v>
      </c>
      <c r="E346" s="48">
        <v>81</v>
      </c>
      <c r="F346" s="48">
        <v>35</v>
      </c>
      <c r="G346" s="48">
        <v>77</v>
      </c>
      <c r="H346" s="48">
        <v>41</v>
      </c>
    </row>
    <row r="347" spans="1:8" x14ac:dyDescent="0.25">
      <c r="B347" s="46" t="s">
        <v>94</v>
      </c>
      <c r="C347" s="47">
        <v>25</v>
      </c>
      <c r="D347" s="47">
        <v>13</v>
      </c>
      <c r="E347" s="47">
        <v>17</v>
      </c>
      <c r="F347" s="47">
        <v>12</v>
      </c>
      <c r="G347" s="47">
        <v>25</v>
      </c>
      <c r="H347" s="47">
        <v>8</v>
      </c>
    </row>
    <row r="348" spans="1:8" x14ac:dyDescent="0.25">
      <c r="B348" s="46" t="s">
        <v>95</v>
      </c>
      <c r="C348" s="47">
        <v>1</v>
      </c>
      <c r="D348" s="47">
        <v>4</v>
      </c>
      <c r="E348" s="47">
        <v>3</v>
      </c>
      <c r="F348" s="47">
        <v>1</v>
      </c>
      <c r="G348" s="47">
        <v>7</v>
      </c>
      <c r="H348" s="47">
        <v>3</v>
      </c>
    </row>
    <row r="349" spans="1:8" ht="39" thickBot="1" x14ac:dyDescent="0.3">
      <c r="B349" s="49" t="s">
        <v>96</v>
      </c>
      <c r="C349" s="50">
        <v>9</v>
      </c>
      <c r="D349" s="50">
        <v>8</v>
      </c>
      <c r="E349" s="50">
        <v>9</v>
      </c>
      <c r="F349" s="50">
        <v>4</v>
      </c>
      <c r="G349" s="50">
        <v>8</v>
      </c>
      <c r="H349" s="50">
        <v>5</v>
      </c>
    </row>
    <row r="350" spans="1:8" ht="15.75" thickBot="1" x14ac:dyDescent="0.3">
      <c r="A350" s="96" t="s">
        <v>46</v>
      </c>
      <c r="B350" s="56" t="s">
        <v>88</v>
      </c>
      <c r="C350" s="57"/>
      <c r="E350" s="57"/>
      <c r="F350" s="57" t="s">
        <v>69</v>
      </c>
      <c r="G350" s="57" t="s">
        <v>68</v>
      </c>
      <c r="H350" s="57" t="s">
        <v>87</v>
      </c>
    </row>
    <row r="351" spans="1:8" x14ac:dyDescent="0.25">
      <c r="B351" s="42" t="s">
        <v>90</v>
      </c>
      <c r="C351" s="43"/>
      <c r="E351" s="43"/>
      <c r="F351" s="43">
        <v>38</v>
      </c>
      <c r="G351" s="43">
        <v>24</v>
      </c>
      <c r="H351" s="43">
        <v>32</v>
      </c>
    </row>
    <row r="352" spans="1:8" x14ac:dyDescent="0.25">
      <c r="B352" s="44" t="s">
        <v>91</v>
      </c>
      <c r="C352" s="45"/>
      <c r="E352" s="45"/>
      <c r="F352" s="45">
        <v>24</v>
      </c>
      <c r="G352" s="45">
        <v>17</v>
      </c>
      <c r="H352" s="45">
        <v>13</v>
      </c>
    </row>
    <row r="353" spans="1:8" x14ac:dyDescent="0.25">
      <c r="B353" s="46" t="s">
        <v>92</v>
      </c>
      <c r="C353" s="47"/>
      <c r="E353" s="45"/>
      <c r="F353" s="47">
        <v>8</v>
      </c>
      <c r="G353" s="45">
        <v>13</v>
      </c>
      <c r="H353" s="47">
        <v>8</v>
      </c>
    </row>
    <row r="354" spans="1:8" x14ac:dyDescent="0.25">
      <c r="B354" s="46" t="s">
        <v>93</v>
      </c>
      <c r="C354" s="48"/>
      <c r="E354" s="45"/>
      <c r="F354" s="48">
        <v>27</v>
      </c>
      <c r="G354" s="45">
        <v>18</v>
      </c>
      <c r="H354" s="48">
        <v>29</v>
      </c>
    </row>
    <row r="355" spans="1:8" x14ac:dyDescent="0.25">
      <c r="B355" s="46" t="s">
        <v>94</v>
      </c>
      <c r="C355" s="47"/>
      <c r="E355" s="45"/>
      <c r="F355" s="47">
        <v>8</v>
      </c>
      <c r="G355" s="45">
        <v>5</v>
      </c>
      <c r="H355" s="47">
        <v>2</v>
      </c>
    </row>
    <row r="356" spans="1:8" x14ac:dyDescent="0.25">
      <c r="B356" s="46" t="s">
        <v>95</v>
      </c>
      <c r="C356" s="47"/>
      <c r="E356" s="45"/>
      <c r="F356" s="47">
        <v>1</v>
      </c>
      <c r="G356" s="45">
        <v>1</v>
      </c>
      <c r="H356" s="47">
        <v>11</v>
      </c>
    </row>
    <row r="357" spans="1:8" ht="39" thickBot="1" x14ac:dyDescent="0.3">
      <c r="B357" s="49" t="s">
        <v>96</v>
      </c>
      <c r="C357" s="50"/>
      <c r="E357" s="50"/>
      <c r="F357" s="50">
        <v>5</v>
      </c>
      <c r="G357" s="50">
        <v>1</v>
      </c>
      <c r="H357" s="50">
        <v>6</v>
      </c>
    </row>
    <row r="358" spans="1:8" ht="15.75" thickBot="1" x14ac:dyDescent="0.3">
      <c r="A358" s="55" t="s">
        <v>47</v>
      </c>
      <c r="B358" s="56" t="s">
        <v>88</v>
      </c>
      <c r="C358" s="57" t="s">
        <v>1</v>
      </c>
      <c r="D358" s="57" t="s">
        <v>2</v>
      </c>
      <c r="E358" s="57" t="s">
        <v>3</v>
      </c>
      <c r="F358" s="57" t="s">
        <v>4</v>
      </c>
      <c r="G358" s="57" t="s">
        <v>82</v>
      </c>
      <c r="H358" s="57" t="s">
        <v>89</v>
      </c>
    </row>
    <row r="359" spans="1:8" x14ac:dyDescent="0.25">
      <c r="B359" s="42" t="s">
        <v>90</v>
      </c>
      <c r="C359" s="43">
        <v>50</v>
      </c>
      <c r="D359" s="43">
        <v>51</v>
      </c>
      <c r="E359" s="43">
        <v>48</v>
      </c>
      <c r="F359" s="43">
        <v>49</v>
      </c>
      <c r="G359" s="43">
        <v>50</v>
      </c>
      <c r="H359" s="43">
        <v>39</v>
      </c>
    </row>
    <row r="360" spans="1:8" x14ac:dyDescent="0.25">
      <c r="B360" s="44" t="s">
        <v>91</v>
      </c>
      <c r="C360" s="45">
        <v>33</v>
      </c>
      <c r="D360" s="45">
        <v>32</v>
      </c>
      <c r="E360" s="45">
        <v>37</v>
      </c>
      <c r="F360" s="45">
        <v>34</v>
      </c>
      <c r="G360" s="45">
        <v>39</v>
      </c>
      <c r="H360" s="45">
        <v>28</v>
      </c>
    </row>
    <row r="361" spans="1:8" x14ac:dyDescent="0.25">
      <c r="B361" s="46" t="s">
        <v>92</v>
      </c>
      <c r="C361" s="47">
        <v>22</v>
      </c>
      <c r="D361" s="47">
        <v>27</v>
      </c>
      <c r="E361" s="47">
        <v>26</v>
      </c>
      <c r="F361" s="47">
        <v>24</v>
      </c>
      <c r="G361" s="47">
        <v>32</v>
      </c>
      <c r="H361" s="47">
        <v>23</v>
      </c>
    </row>
    <row r="362" spans="1:8" x14ac:dyDescent="0.25">
      <c r="B362" s="46" t="s">
        <v>93</v>
      </c>
      <c r="C362" s="48">
        <v>40</v>
      </c>
      <c r="D362" s="48">
        <v>45</v>
      </c>
      <c r="E362" s="48">
        <v>40</v>
      </c>
      <c r="F362" s="48">
        <v>45</v>
      </c>
      <c r="G362" s="48">
        <v>47</v>
      </c>
      <c r="H362" s="48">
        <v>33</v>
      </c>
    </row>
    <row r="363" spans="1:8" x14ac:dyDescent="0.25">
      <c r="B363" s="46" t="s">
        <v>94</v>
      </c>
      <c r="C363" s="47">
        <v>5</v>
      </c>
      <c r="D363" s="47">
        <v>10</v>
      </c>
      <c r="E363" s="47">
        <v>6</v>
      </c>
      <c r="F363" s="47">
        <v>7</v>
      </c>
      <c r="G363" s="47">
        <v>9</v>
      </c>
      <c r="H363" s="47">
        <v>4</v>
      </c>
    </row>
    <row r="364" spans="1:8" x14ac:dyDescent="0.25">
      <c r="B364" s="46" t="s">
        <v>95</v>
      </c>
      <c r="C364" s="47">
        <v>0</v>
      </c>
      <c r="D364" s="47">
        <v>0</v>
      </c>
      <c r="E364" s="47">
        <v>1</v>
      </c>
      <c r="F364" s="47">
        <v>3</v>
      </c>
      <c r="G364" s="47">
        <v>1</v>
      </c>
      <c r="H364" s="47">
        <v>4</v>
      </c>
    </row>
    <row r="365" spans="1:8" ht="39" thickBot="1" x14ac:dyDescent="0.3">
      <c r="B365" s="49" t="s">
        <v>96</v>
      </c>
      <c r="C365" s="50">
        <v>12</v>
      </c>
      <c r="D365" s="50">
        <v>9</v>
      </c>
      <c r="E365" s="50">
        <v>4</v>
      </c>
      <c r="F365" s="50">
        <v>5</v>
      </c>
      <c r="G365" s="50">
        <v>1</v>
      </c>
      <c r="H365" s="50">
        <v>3</v>
      </c>
    </row>
    <row r="366" spans="1:8" ht="15.75" thickBot="1" x14ac:dyDescent="0.3">
      <c r="A366" s="55" t="s">
        <v>48</v>
      </c>
      <c r="B366" s="56" t="s">
        <v>88</v>
      </c>
      <c r="C366" s="57" t="s">
        <v>69</v>
      </c>
      <c r="D366" s="57" t="s">
        <v>4</v>
      </c>
      <c r="E366" s="57" t="s">
        <v>68</v>
      </c>
      <c r="F366" s="57" t="s">
        <v>82</v>
      </c>
      <c r="G366" s="57" t="s">
        <v>87</v>
      </c>
      <c r="H366" s="57" t="s">
        <v>89</v>
      </c>
    </row>
    <row r="367" spans="1:8" x14ac:dyDescent="0.25">
      <c r="B367" s="42" t="s">
        <v>90</v>
      </c>
      <c r="C367" s="43">
        <v>91</v>
      </c>
      <c r="D367" s="43">
        <v>90</v>
      </c>
      <c r="E367" s="43">
        <v>87</v>
      </c>
      <c r="F367" s="43">
        <v>90</v>
      </c>
      <c r="G367" s="43">
        <v>86</v>
      </c>
      <c r="H367" s="43">
        <v>91</v>
      </c>
    </row>
    <row r="368" spans="1:8" x14ac:dyDescent="0.25">
      <c r="B368" s="44" t="s">
        <v>91</v>
      </c>
      <c r="C368" s="45">
        <v>59</v>
      </c>
      <c r="D368" s="45">
        <v>69</v>
      </c>
      <c r="E368" s="45">
        <v>49</v>
      </c>
      <c r="F368" s="45">
        <v>63</v>
      </c>
      <c r="G368" s="45">
        <v>56</v>
      </c>
      <c r="H368" s="45">
        <v>72</v>
      </c>
    </row>
    <row r="369" spans="1:8" x14ac:dyDescent="0.25">
      <c r="B369" s="46" t="s">
        <v>92</v>
      </c>
      <c r="C369" s="47">
        <v>42</v>
      </c>
      <c r="D369" s="47">
        <v>61</v>
      </c>
      <c r="E369" s="47">
        <v>24</v>
      </c>
      <c r="F369" s="45">
        <v>48</v>
      </c>
      <c r="G369" s="47">
        <v>36</v>
      </c>
      <c r="H369" s="47">
        <v>58</v>
      </c>
    </row>
    <row r="370" spans="1:8" x14ac:dyDescent="0.25">
      <c r="B370" s="46" t="s">
        <v>93</v>
      </c>
      <c r="C370" s="48">
        <v>75</v>
      </c>
      <c r="D370" s="48">
        <v>82</v>
      </c>
      <c r="E370" s="48">
        <v>74</v>
      </c>
      <c r="F370" s="45">
        <v>81</v>
      </c>
      <c r="G370" s="48">
        <v>73</v>
      </c>
      <c r="H370" s="48">
        <v>85</v>
      </c>
    </row>
    <row r="371" spans="1:8" x14ac:dyDescent="0.25">
      <c r="B371" s="46" t="s">
        <v>94</v>
      </c>
      <c r="C371" s="47">
        <v>15</v>
      </c>
      <c r="D371" s="47">
        <v>11</v>
      </c>
      <c r="E371" s="47">
        <v>19</v>
      </c>
      <c r="F371" s="45">
        <v>11</v>
      </c>
      <c r="G371" s="47">
        <v>13</v>
      </c>
      <c r="H371" s="47">
        <v>6</v>
      </c>
    </row>
    <row r="372" spans="1:8" x14ac:dyDescent="0.25">
      <c r="B372" s="46" t="s">
        <v>95</v>
      </c>
      <c r="C372" s="47">
        <v>3</v>
      </c>
      <c r="D372" s="47">
        <v>3</v>
      </c>
      <c r="E372" s="47">
        <v>3</v>
      </c>
      <c r="F372" s="45">
        <v>5</v>
      </c>
      <c r="G372" s="47">
        <v>9</v>
      </c>
      <c r="H372" s="47">
        <v>7</v>
      </c>
    </row>
    <row r="373" spans="1:8" ht="39" thickBot="1" x14ac:dyDescent="0.3">
      <c r="B373" s="49" t="s">
        <v>96</v>
      </c>
      <c r="C373" s="50">
        <v>14</v>
      </c>
      <c r="D373" s="50">
        <v>7</v>
      </c>
      <c r="E373" s="50">
        <v>16</v>
      </c>
      <c r="F373" s="50">
        <v>11</v>
      </c>
      <c r="G373" s="50">
        <v>8</v>
      </c>
      <c r="H373" s="50">
        <v>6</v>
      </c>
    </row>
    <row r="374" spans="1:8" ht="15.75" thickBot="1" x14ac:dyDescent="0.3">
      <c r="A374" s="55" t="s">
        <v>49</v>
      </c>
      <c r="B374" s="56" t="s">
        <v>88</v>
      </c>
      <c r="C374" s="57" t="s">
        <v>1</v>
      </c>
      <c r="D374" s="57" t="s">
        <v>9</v>
      </c>
      <c r="E374" s="57" t="s">
        <v>70</v>
      </c>
      <c r="F374" s="57" t="s">
        <v>69</v>
      </c>
      <c r="G374" s="57" t="s">
        <v>68</v>
      </c>
      <c r="H374" s="57" t="s">
        <v>87</v>
      </c>
    </row>
    <row r="375" spans="1:8" x14ac:dyDescent="0.25">
      <c r="B375" s="42" t="s">
        <v>90</v>
      </c>
      <c r="C375" s="43">
        <v>48</v>
      </c>
      <c r="D375" s="43">
        <v>44</v>
      </c>
      <c r="E375" s="43">
        <v>38</v>
      </c>
      <c r="F375" s="43">
        <v>24</v>
      </c>
      <c r="G375" s="43">
        <v>26</v>
      </c>
      <c r="H375" s="43">
        <v>27</v>
      </c>
    </row>
    <row r="376" spans="1:8" x14ac:dyDescent="0.25">
      <c r="B376" s="44" t="s">
        <v>91</v>
      </c>
      <c r="C376" s="45">
        <v>10</v>
      </c>
      <c r="D376" s="45">
        <v>11</v>
      </c>
      <c r="E376" s="45">
        <v>7</v>
      </c>
      <c r="F376" s="45">
        <v>9</v>
      </c>
      <c r="G376" s="45">
        <v>6</v>
      </c>
      <c r="H376" s="45">
        <v>12</v>
      </c>
    </row>
    <row r="377" spans="1:8" x14ac:dyDescent="0.25">
      <c r="B377" s="46" t="s">
        <v>92</v>
      </c>
      <c r="C377" s="47">
        <v>7</v>
      </c>
      <c r="D377" s="47">
        <v>4</v>
      </c>
      <c r="E377" s="47">
        <v>1</v>
      </c>
      <c r="F377" s="47">
        <v>5</v>
      </c>
      <c r="G377" s="47">
        <v>4</v>
      </c>
      <c r="H377" s="47">
        <v>9</v>
      </c>
    </row>
    <row r="378" spans="1:8" x14ac:dyDescent="0.25">
      <c r="B378" s="46" t="s">
        <v>93</v>
      </c>
      <c r="C378" s="48">
        <v>23</v>
      </c>
      <c r="D378" s="48">
        <v>22</v>
      </c>
      <c r="E378" s="48">
        <v>21</v>
      </c>
      <c r="F378" s="48">
        <v>17</v>
      </c>
      <c r="G378" s="48">
        <v>19</v>
      </c>
      <c r="H378" s="48">
        <v>21</v>
      </c>
    </row>
    <row r="379" spans="1:8" x14ac:dyDescent="0.25">
      <c r="B379" s="46" t="s">
        <v>94</v>
      </c>
      <c r="C379" s="47">
        <v>32</v>
      </c>
      <c r="D379" s="47">
        <v>26</v>
      </c>
      <c r="E379" s="47">
        <v>20</v>
      </c>
      <c r="F379" s="47">
        <v>12</v>
      </c>
      <c r="G379" s="47">
        <v>16</v>
      </c>
      <c r="H379" s="47">
        <v>10</v>
      </c>
    </row>
    <row r="380" spans="1:8" x14ac:dyDescent="0.25">
      <c r="B380" s="46" t="s">
        <v>95</v>
      </c>
      <c r="C380" s="47">
        <v>0</v>
      </c>
      <c r="D380" s="47">
        <v>1</v>
      </c>
      <c r="E380" s="47">
        <v>5</v>
      </c>
      <c r="F380" s="47">
        <v>2</v>
      </c>
      <c r="G380" s="47">
        <v>2</v>
      </c>
      <c r="H380" s="47">
        <v>5</v>
      </c>
    </row>
    <row r="381" spans="1:8" ht="39" thickBot="1" x14ac:dyDescent="0.3">
      <c r="B381" s="49" t="s">
        <v>96</v>
      </c>
      <c r="C381" s="50">
        <v>6</v>
      </c>
      <c r="D381" s="50">
        <v>6</v>
      </c>
      <c r="E381" s="50">
        <v>6</v>
      </c>
      <c r="F381" s="50">
        <v>1</v>
      </c>
      <c r="G381" s="50">
        <v>2</v>
      </c>
      <c r="H381" s="50">
        <v>0</v>
      </c>
    </row>
    <row r="382" spans="1:8" ht="15.75" thickBot="1" x14ac:dyDescent="0.3">
      <c r="A382" s="55" t="s">
        <v>50</v>
      </c>
      <c r="B382" s="56" t="s">
        <v>88</v>
      </c>
      <c r="C382" s="57" t="s">
        <v>3</v>
      </c>
      <c r="D382" s="57" t="s">
        <v>69</v>
      </c>
      <c r="E382" s="57" t="s">
        <v>4</v>
      </c>
      <c r="F382" s="57" t="s">
        <v>68</v>
      </c>
      <c r="G382" s="57" t="s">
        <v>82</v>
      </c>
      <c r="H382" s="57" t="s">
        <v>89</v>
      </c>
    </row>
    <row r="383" spans="1:8" x14ac:dyDescent="0.25">
      <c r="B383" s="42" t="s">
        <v>90</v>
      </c>
      <c r="C383" s="43">
        <v>50</v>
      </c>
      <c r="D383" s="43">
        <v>50</v>
      </c>
      <c r="E383" s="43">
        <v>49</v>
      </c>
      <c r="F383" s="43">
        <v>48</v>
      </c>
      <c r="G383" s="43">
        <v>42</v>
      </c>
      <c r="H383" s="43">
        <v>30</v>
      </c>
    </row>
    <row r="384" spans="1:8" x14ac:dyDescent="0.25">
      <c r="B384" s="44" t="s">
        <v>91</v>
      </c>
      <c r="C384" s="45">
        <v>33</v>
      </c>
      <c r="D384" s="45">
        <v>19</v>
      </c>
      <c r="E384" s="45">
        <v>26</v>
      </c>
      <c r="F384" s="45">
        <v>14</v>
      </c>
      <c r="G384" s="45">
        <v>24</v>
      </c>
      <c r="H384" s="45">
        <v>13</v>
      </c>
    </row>
    <row r="385" spans="1:8" x14ac:dyDescent="0.25">
      <c r="B385" s="46" t="s">
        <v>92</v>
      </c>
      <c r="C385" s="47">
        <v>17</v>
      </c>
      <c r="D385" s="47">
        <v>2</v>
      </c>
      <c r="E385" s="47">
        <v>8</v>
      </c>
      <c r="F385" s="47">
        <v>1</v>
      </c>
      <c r="G385" s="45">
        <v>11</v>
      </c>
      <c r="H385" s="47">
        <v>5</v>
      </c>
    </row>
    <row r="386" spans="1:8" x14ac:dyDescent="0.25">
      <c r="B386" s="46" t="s">
        <v>93</v>
      </c>
      <c r="C386" s="48">
        <v>41</v>
      </c>
      <c r="D386" s="48">
        <v>29</v>
      </c>
      <c r="E386" s="48">
        <v>44</v>
      </c>
      <c r="F386" s="48">
        <v>34</v>
      </c>
      <c r="G386" s="45">
        <v>33</v>
      </c>
      <c r="H386" s="48">
        <v>25</v>
      </c>
    </row>
    <row r="387" spans="1:8" x14ac:dyDescent="0.25">
      <c r="B387" s="46" t="s">
        <v>94</v>
      </c>
      <c r="C387" s="47">
        <v>10</v>
      </c>
      <c r="D387" s="47">
        <v>18</v>
      </c>
      <c r="E387" s="47">
        <v>8</v>
      </c>
      <c r="F387" s="47">
        <v>23</v>
      </c>
      <c r="G387" s="45">
        <v>10</v>
      </c>
      <c r="H387" s="47">
        <v>5</v>
      </c>
    </row>
    <row r="388" spans="1:8" x14ac:dyDescent="0.25">
      <c r="B388" s="46" t="s">
        <v>95</v>
      </c>
      <c r="C388" s="47">
        <v>1</v>
      </c>
      <c r="D388" s="47">
        <v>3</v>
      </c>
      <c r="E388" s="47">
        <v>4</v>
      </c>
      <c r="F388" s="47">
        <v>3</v>
      </c>
      <c r="G388" s="45">
        <v>4</v>
      </c>
      <c r="H388" s="47">
        <v>10</v>
      </c>
    </row>
    <row r="389" spans="1:8" ht="39" thickBot="1" x14ac:dyDescent="0.3">
      <c r="B389" s="49" t="s">
        <v>96</v>
      </c>
      <c r="C389" s="50">
        <v>6</v>
      </c>
      <c r="D389" s="50">
        <v>10</v>
      </c>
      <c r="E389" s="50">
        <v>11</v>
      </c>
      <c r="F389" s="50">
        <v>8</v>
      </c>
      <c r="G389" s="50">
        <v>4</v>
      </c>
      <c r="H389" s="50">
        <v>2</v>
      </c>
    </row>
    <row r="390" spans="1:8" ht="15.75" thickBot="1" x14ac:dyDescent="0.3">
      <c r="A390" s="55" t="s">
        <v>51</v>
      </c>
      <c r="B390" s="56" t="s">
        <v>88</v>
      </c>
      <c r="C390" s="57" t="s">
        <v>69</v>
      </c>
      <c r="D390" s="57" t="s">
        <v>4</v>
      </c>
      <c r="E390" s="57" t="s">
        <v>68</v>
      </c>
      <c r="F390" s="57" t="s">
        <v>82</v>
      </c>
      <c r="G390" s="57" t="s">
        <v>87</v>
      </c>
      <c r="H390" s="57" t="s">
        <v>89</v>
      </c>
    </row>
    <row r="391" spans="1:8" x14ac:dyDescent="0.25">
      <c r="B391" s="42" t="s">
        <v>90</v>
      </c>
      <c r="C391" s="43">
        <v>49</v>
      </c>
      <c r="D391" s="43">
        <v>100</v>
      </c>
      <c r="E391" s="43">
        <v>41</v>
      </c>
      <c r="F391" s="43">
        <v>99</v>
      </c>
      <c r="G391" s="43">
        <v>43</v>
      </c>
      <c r="H391" s="43">
        <v>88</v>
      </c>
    </row>
    <row r="392" spans="1:8" x14ac:dyDescent="0.25">
      <c r="B392" s="44" t="s">
        <v>91</v>
      </c>
      <c r="C392" s="45">
        <v>23</v>
      </c>
      <c r="D392" s="45">
        <v>49</v>
      </c>
      <c r="E392" s="45">
        <v>17</v>
      </c>
      <c r="F392" s="45">
        <v>53</v>
      </c>
      <c r="G392" s="45">
        <v>19</v>
      </c>
      <c r="H392" s="45">
        <v>61</v>
      </c>
    </row>
    <row r="393" spans="1:8" x14ac:dyDescent="0.25">
      <c r="B393" s="46" t="s">
        <v>92</v>
      </c>
      <c r="C393" s="47">
        <v>14</v>
      </c>
      <c r="D393" s="47">
        <v>36</v>
      </c>
      <c r="E393" s="47">
        <v>6</v>
      </c>
      <c r="F393" s="45">
        <v>43</v>
      </c>
      <c r="G393" s="47">
        <v>11</v>
      </c>
      <c r="H393" s="47">
        <v>53</v>
      </c>
    </row>
    <row r="394" spans="1:8" x14ac:dyDescent="0.25">
      <c r="B394" s="46" t="s">
        <v>93</v>
      </c>
      <c r="C394" s="48">
        <v>38</v>
      </c>
      <c r="D394" s="48">
        <v>76</v>
      </c>
      <c r="E394" s="48">
        <v>23</v>
      </c>
      <c r="F394" s="45">
        <v>80</v>
      </c>
      <c r="G394" s="48">
        <v>29</v>
      </c>
      <c r="H394" s="48">
        <v>77</v>
      </c>
    </row>
    <row r="395" spans="1:8" x14ac:dyDescent="0.25">
      <c r="B395" s="46" t="s">
        <v>94</v>
      </c>
      <c r="C395" s="47">
        <v>10</v>
      </c>
      <c r="D395" s="47">
        <v>37</v>
      </c>
      <c r="E395" s="47">
        <v>17</v>
      </c>
      <c r="F395" s="45">
        <v>22</v>
      </c>
      <c r="G395" s="47">
        <v>15</v>
      </c>
      <c r="H395" s="47">
        <v>12</v>
      </c>
    </row>
    <row r="396" spans="1:8" x14ac:dyDescent="0.25">
      <c r="B396" s="46" t="s">
        <v>95</v>
      </c>
      <c r="C396" s="47">
        <v>5</v>
      </c>
      <c r="D396" s="47">
        <v>1</v>
      </c>
      <c r="E396" s="47">
        <v>2</v>
      </c>
      <c r="F396" s="45">
        <v>4</v>
      </c>
      <c r="G396" s="47">
        <v>5</v>
      </c>
      <c r="H396" s="47">
        <v>9</v>
      </c>
    </row>
    <row r="397" spans="1:8" ht="39" thickBot="1" x14ac:dyDescent="0.3">
      <c r="B397" s="49" t="s">
        <v>96</v>
      </c>
      <c r="C397" s="50">
        <v>11</v>
      </c>
      <c r="D397" s="50">
        <v>13</v>
      </c>
      <c r="E397" s="50">
        <v>5</v>
      </c>
      <c r="F397" s="50">
        <v>20</v>
      </c>
      <c r="G397" s="50">
        <v>4</v>
      </c>
      <c r="H397" s="50">
        <v>6</v>
      </c>
    </row>
    <row r="398" spans="1:8" ht="15.75" thickBot="1" x14ac:dyDescent="0.3">
      <c r="A398" s="55" t="s">
        <v>52</v>
      </c>
      <c r="B398" s="56" t="s">
        <v>88</v>
      </c>
      <c r="C398" s="57" t="s">
        <v>69</v>
      </c>
      <c r="D398" s="57" t="s">
        <v>4</v>
      </c>
      <c r="E398" s="57" t="s">
        <v>68</v>
      </c>
      <c r="F398" s="57" t="s">
        <v>82</v>
      </c>
      <c r="G398" s="57" t="s">
        <v>87</v>
      </c>
      <c r="H398" s="57" t="s">
        <v>89</v>
      </c>
    </row>
    <row r="399" spans="1:8" x14ac:dyDescent="0.25">
      <c r="B399" s="42" t="s">
        <v>90</v>
      </c>
      <c r="C399" s="43">
        <v>51</v>
      </c>
      <c r="D399" s="43">
        <v>51</v>
      </c>
      <c r="E399" s="43">
        <v>40</v>
      </c>
      <c r="F399" s="43">
        <v>50</v>
      </c>
      <c r="G399" s="43">
        <v>50</v>
      </c>
      <c r="H399" s="43">
        <v>50</v>
      </c>
    </row>
    <row r="400" spans="1:8" x14ac:dyDescent="0.25">
      <c r="B400" s="44" t="s">
        <v>91</v>
      </c>
      <c r="C400" s="45">
        <v>28</v>
      </c>
      <c r="D400" s="45">
        <v>35</v>
      </c>
      <c r="E400" s="45">
        <v>19</v>
      </c>
      <c r="F400" s="45">
        <v>33</v>
      </c>
      <c r="G400" s="45">
        <v>27</v>
      </c>
      <c r="H400" s="45">
        <v>39</v>
      </c>
    </row>
    <row r="401" spans="1:8" x14ac:dyDescent="0.25">
      <c r="B401" s="46" t="s">
        <v>92</v>
      </c>
      <c r="C401" s="47">
        <v>16</v>
      </c>
      <c r="D401" s="47">
        <v>18</v>
      </c>
      <c r="E401" s="47">
        <v>3</v>
      </c>
      <c r="F401" s="47">
        <v>23</v>
      </c>
      <c r="G401" s="47">
        <v>18</v>
      </c>
      <c r="H401" s="47">
        <v>32</v>
      </c>
    </row>
    <row r="402" spans="1:8" x14ac:dyDescent="0.25">
      <c r="B402" s="46" t="s">
        <v>93</v>
      </c>
      <c r="C402" s="48">
        <v>43</v>
      </c>
      <c r="D402" s="48">
        <v>46</v>
      </c>
      <c r="E402" s="48">
        <v>31</v>
      </c>
      <c r="F402" s="48">
        <v>42</v>
      </c>
      <c r="G402" s="48">
        <v>42</v>
      </c>
      <c r="H402" s="48">
        <v>46</v>
      </c>
    </row>
    <row r="403" spans="1:8" x14ac:dyDescent="0.25">
      <c r="B403" s="46" t="s">
        <v>94</v>
      </c>
      <c r="C403" s="47">
        <v>11</v>
      </c>
      <c r="D403" s="47">
        <v>3</v>
      </c>
      <c r="E403" s="47">
        <v>6</v>
      </c>
      <c r="F403" s="47">
        <v>6</v>
      </c>
      <c r="G403" s="47">
        <v>6</v>
      </c>
      <c r="H403" s="47">
        <v>1</v>
      </c>
    </row>
    <row r="404" spans="1:8" x14ac:dyDescent="0.25">
      <c r="B404" s="46" t="s">
        <v>95</v>
      </c>
      <c r="C404" s="47">
        <v>6</v>
      </c>
      <c r="D404" s="47">
        <v>2</v>
      </c>
      <c r="E404" s="47">
        <v>2</v>
      </c>
      <c r="F404" s="47">
        <v>7</v>
      </c>
      <c r="G404" s="47">
        <v>9</v>
      </c>
      <c r="H404" s="47">
        <v>7</v>
      </c>
    </row>
    <row r="405" spans="1:8" ht="39" thickBot="1" x14ac:dyDescent="0.3">
      <c r="B405" s="49" t="s">
        <v>96</v>
      </c>
      <c r="C405" s="50">
        <v>6</v>
      </c>
      <c r="D405" s="50">
        <v>11</v>
      </c>
      <c r="E405" s="50">
        <v>13</v>
      </c>
      <c r="F405" s="50">
        <v>4</v>
      </c>
      <c r="G405" s="50">
        <v>8</v>
      </c>
      <c r="H405" s="50">
        <v>3</v>
      </c>
    </row>
    <row r="406" spans="1:8" ht="15.75" thickBot="1" x14ac:dyDescent="0.3">
      <c r="A406" s="97" t="s">
        <v>53</v>
      </c>
      <c r="B406" s="40" t="s">
        <v>88</v>
      </c>
      <c r="C406" s="41" t="s">
        <v>69</v>
      </c>
      <c r="D406" s="41" t="s">
        <v>4</v>
      </c>
      <c r="E406" s="41" t="s">
        <v>68</v>
      </c>
      <c r="F406" s="41" t="s">
        <v>82</v>
      </c>
      <c r="G406" s="41" t="s">
        <v>87</v>
      </c>
      <c r="H406" s="41" t="s">
        <v>89</v>
      </c>
    </row>
    <row r="407" spans="1:8" x14ac:dyDescent="0.25">
      <c r="A407" s="97"/>
      <c r="B407" s="42" t="s">
        <v>90</v>
      </c>
      <c r="C407" s="43">
        <v>195</v>
      </c>
      <c r="D407" s="43">
        <v>335</v>
      </c>
      <c r="E407" s="43">
        <v>241</v>
      </c>
      <c r="F407" s="43">
        <v>346</v>
      </c>
      <c r="G407" s="43">
        <v>249</v>
      </c>
      <c r="H407" s="43">
        <v>347</v>
      </c>
    </row>
    <row r="408" spans="1:8" x14ac:dyDescent="0.25">
      <c r="A408" s="97"/>
      <c r="B408" s="44" t="s">
        <v>91</v>
      </c>
      <c r="C408" s="45">
        <v>114</v>
      </c>
      <c r="D408" s="45">
        <v>210</v>
      </c>
      <c r="E408" s="45">
        <v>122</v>
      </c>
      <c r="F408" s="45">
        <v>197</v>
      </c>
      <c r="G408" s="45">
        <v>141</v>
      </c>
      <c r="H408" s="45">
        <v>202</v>
      </c>
    </row>
    <row r="409" spans="1:8" x14ac:dyDescent="0.25">
      <c r="A409" s="97"/>
      <c r="B409" s="46" t="s">
        <v>92</v>
      </c>
      <c r="C409" s="47">
        <v>89</v>
      </c>
      <c r="D409" s="47">
        <v>155</v>
      </c>
      <c r="E409" s="47">
        <v>101</v>
      </c>
      <c r="F409" s="47">
        <v>164</v>
      </c>
      <c r="G409" s="47">
        <v>116</v>
      </c>
      <c r="H409" s="47">
        <v>168</v>
      </c>
    </row>
    <row r="410" spans="1:8" x14ac:dyDescent="0.25">
      <c r="A410" s="97"/>
      <c r="B410" s="46" t="s">
        <v>93</v>
      </c>
      <c r="C410" s="48">
        <v>160</v>
      </c>
      <c r="D410" s="48">
        <v>275</v>
      </c>
      <c r="E410" s="48">
        <v>189</v>
      </c>
      <c r="F410" s="48">
        <v>266</v>
      </c>
      <c r="G410" s="48">
        <v>203</v>
      </c>
      <c r="H410" s="48">
        <v>264</v>
      </c>
    </row>
    <row r="411" spans="1:8" x14ac:dyDescent="0.25">
      <c r="A411" s="97"/>
      <c r="B411" s="46" t="s">
        <v>94</v>
      </c>
      <c r="C411" s="47">
        <v>47</v>
      </c>
      <c r="D411" s="47">
        <v>55</v>
      </c>
      <c r="E411" s="47">
        <v>59</v>
      </c>
      <c r="F411" s="47">
        <v>89</v>
      </c>
      <c r="G411" s="47">
        <v>57</v>
      </c>
      <c r="H411" s="47">
        <v>86</v>
      </c>
    </row>
    <row r="412" spans="1:8" x14ac:dyDescent="0.25">
      <c r="A412" s="97"/>
      <c r="B412" s="46" t="s">
        <v>95</v>
      </c>
      <c r="C412" s="47">
        <v>11</v>
      </c>
      <c r="D412" s="47">
        <v>14</v>
      </c>
      <c r="E412" s="47">
        <v>17</v>
      </c>
      <c r="F412" s="47">
        <v>28</v>
      </c>
      <c r="G412" s="47">
        <v>29</v>
      </c>
      <c r="H412" s="47">
        <v>49</v>
      </c>
    </row>
    <row r="413" spans="1:8" ht="39" thickBot="1" x14ac:dyDescent="0.3">
      <c r="A413" s="97"/>
      <c r="B413" s="49" t="s">
        <v>96</v>
      </c>
      <c r="C413" s="50">
        <v>23</v>
      </c>
      <c r="D413" s="50">
        <v>56</v>
      </c>
      <c r="E413" s="50">
        <v>43</v>
      </c>
      <c r="F413" s="50">
        <v>32</v>
      </c>
      <c r="G413" s="50">
        <v>22</v>
      </c>
      <c r="H413" s="50">
        <v>10</v>
      </c>
    </row>
    <row r="414" spans="1:8" ht="15.75" thickBot="1" x14ac:dyDescent="0.3">
      <c r="A414" s="55" t="s">
        <v>54</v>
      </c>
      <c r="B414" s="56" t="s">
        <v>88</v>
      </c>
      <c r="C414" s="57" t="s">
        <v>1</v>
      </c>
      <c r="D414" s="57" t="s">
        <v>2</v>
      </c>
      <c r="E414" s="57" t="s">
        <v>3</v>
      </c>
      <c r="F414" s="57" t="s">
        <v>4</v>
      </c>
      <c r="G414" s="57" t="s">
        <v>82</v>
      </c>
      <c r="H414" s="57" t="s">
        <v>89</v>
      </c>
    </row>
    <row r="415" spans="1:8" x14ac:dyDescent="0.25">
      <c r="B415" s="42" t="s">
        <v>90</v>
      </c>
      <c r="C415" s="43">
        <v>51</v>
      </c>
      <c r="D415" s="43">
        <v>49</v>
      </c>
      <c r="E415" s="43">
        <v>50</v>
      </c>
      <c r="F415" s="43">
        <v>49</v>
      </c>
      <c r="G415" s="43">
        <v>49</v>
      </c>
      <c r="H415" s="43">
        <v>49</v>
      </c>
    </row>
    <row r="416" spans="1:8" x14ac:dyDescent="0.25">
      <c r="B416" s="44" t="s">
        <v>91</v>
      </c>
      <c r="C416" s="45">
        <v>26</v>
      </c>
      <c r="D416" s="45">
        <v>33</v>
      </c>
      <c r="E416" s="45">
        <v>32</v>
      </c>
      <c r="F416" s="45">
        <v>36</v>
      </c>
      <c r="G416" s="45">
        <v>40</v>
      </c>
      <c r="H416" s="45">
        <v>39</v>
      </c>
    </row>
    <row r="417" spans="1:8" x14ac:dyDescent="0.25">
      <c r="B417" s="46" t="s">
        <v>92</v>
      </c>
      <c r="C417" s="47">
        <v>21</v>
      </c>
      <c r="D417" s="47">
        <v>21</v>
      </c>
      <c r="E417" s="47">
        <v>28</v>
      </c>
      <c r="F417" s="47">
        <v>31</v>
      </c>
      <c r="G417" s="47">
        <v>36</v>
      </c>
      <c r="H417" s="47">
        <v>32</v>
      </c>
    </row>
    <row r="418" spans="1:8" x14ac:dyDescent="0.25">
      <c r="B418" s="46" t="s">
        <v>93</v>
      </c>
      <c r="C418" s="48">
        <v>45</v>
      </c>
      <c r="D418" s="48">
        <v>44</v>
      </c>
      <c r="E418" s="48">
        <v>38</v>
      </c>
      <c r="F418" s="48">
        <v>42</v>
      </c>
      <c r="G418" s="48">
        <v>41</v>
      </c>
      <c r="H418" s="48">
        <v>46</v>
      </c>
    </row>
    <row r="419" spans="1:8" x14ac:dyDescent="0.25">
      <c r="B419" s="46" t="s">
        <v>94</v>
      </c>
      <c r="C419" s="47">
        <v>14</v>
      </c>
      <c r="D419" s="47">
        <v>9</v>
      </c>
      <c r="E419" s="47">
        <v>11</v>
      </c>
      <c r="F419" s="47">
        <v>7</v>
      </c>
      <c r="G419" s="47">
        <v>6</v>
      </c>
      <c r="H419" s="47">
        <v>5</v>
      </c>
    </row>
    <row r="420" spans="1:8" x14ac:dyDescent="0.25">
      <c r="B420" s="46" t="s">
        <v>95</v>
      </c>
      <c r="C420" s="47">
        <v>0</v>
      </c>
      <c r="D420" s="47">
        <v>2</v>
      </c>
      <c r="E420" s="47">
        <v>0</v>
      </c>
      <c r="F420" s="47">
        <v>1</v>
      </c>
      <c r="G420" s="47">
        <v>1</v>
      </c>
      <c r="H420" s="47">
        <v>5</v>
      </c>
    </row>
    <row r="421" spans="1:8" ht="39" thickBot="1" x14ac:dyDescent="0.3">
      <c r="B421" s="49" t="s">
        <v>96</v>
      </c>
      <c r="C421" s="50">
        <v>11</v>
      </c>
      <c r="D421" s="50">
        <v>5</v>
      </c>
      <c r="E421" s="50">
        <v>7</v>
      </c>
      <c r="F421" s="50">
        <v>5</v>
      </c>
      <c r="G421" s="50">
        <v>2</v>
      </c>
      <c r="H421" s="50">
        <v>0</v>
      </c>
    </row>
    <row r="422" spans="1:8" ht="15.75" thickBot="1" x14ac:dyDescent="0.3">
      <c r="A422" s="55" t="s">
        <v>55</v>
      </c>
      <c r="B422" s="56" t="s">
        <v>88</v>
      </c>
      <c r="C422" s="57" t="s">
        <v>1</v>
      </c>
      <c r="D422" s="57" t="s">
        <v>2</v>
      </c>
      <c r="E422" s="57" t="s">
        <v>3</v>
      </c>
      <c r="F422" s="57" t="s">
        <v>4</v>
      </c>
      <c r="G422" s="57" t="s">
        <v>82</v>
      </c>
      <c r="H422" s="57" t="s">
        <v>89</v>
      </c>
    </row>
    <row r="423" spans="1:8" x14ac:dyDescent="0.25">
      <c r="B423" s="42" t="s">
        <v>90</v>
      </c>
      <c r="C423" s="43">
        <v>47</v>
      </c>
      <c r="D423" s="43">
        <v>49</v>
      </c>
      <c r="E423" s="43">
        <v>49</v>
      </c>
      <c r="F423" s="43">
        <v>45</v>
      </c>
      <c r="G423" s="43">
        <v>50</v>
      </c>
      <c r="H423" s="43">
        <v>50</v>
      </c>
    </row>
    <row r="424" spans="1:8" x14ac:dyDescent="0.25">
      <c r="B424" s="44" t="s">
        <v>91</v>
      </c>
      <c r="C424" s="45">
        <v>33</v>
      </c>
      <c r="D424" s="45">
        <v>27</v>
      </c>
      <c r="E424" s="45">
        <v>18</v>
      </c>
      <c r="F424" s="45">
        <v>22</v>
      </c>
      <c r="G424" s="45">
        <v>19</v>
      </c>
      <c r="H424" s="45">
        <v>19</v>
      </c>
    </row>
    <row r="425" spans="1:8" x14ac:dyDescent="0.25">
      <c r="B425" s="46" t="s">
        <v>92</v>
      </c>
      <c r="C425" s="47">
        <v>20</v>
      </c>
      <c r="D425" s="47">
        <v>18</v>
      </c>
      <c r="E425" s="47">
        <v>15</v>
      </c>
      <c r="F425" s="47">
        <v>10</v>
      </c>
      <c r="G425" s="47">
        <v>16</v>
      </c>
      <c r="H425" s="47">
        <v>13</v>
      </c>
    </row>
    <row r="426" spans="1:8" x14ac:dyDescent="0.25">
      <c r="B426" s="46" t="s">
        <v>93</v>
      </c>
      <c r="C426" s="48">
        <v>39</v>
      </c>
      <c r="D426" s="48">
        <v>40</v>
      </c>
      <c r="E426" s="48">
        <v>33</v>
      </c>
      <c r="F426" s="48">
        <v>32</v>
      </c>
      <c r="G426" s="48">
        <v>39</v>
      </c>
      <c r="H426" s="48">
        <v>23</v>
      </c>
    </row>
    <row r="427" spans="1:8" x14ac:dyDescent="0.25">
      <c r="B427" s="46" t="s">
        <v>94</v>
      </c>
      <c r="C427" s="47">
        <v>11</v>
      </c>
      <c r="D427" s="47">
        <v>10</v>
      </c>
      <c r="E427" s="47">
        <v>19</v>
      </c>
      <c r="F427" s="47">
        <v>13</v>
      </c>
      <c r="G427" s="47">
        <v>19</v>
      </c>
      <c r="H427" s="47">
        <v>25</v>
      </c>
    </row>
    <row r="428" spans="1:8" x14ac:dyDescent="0.25">
      <c r="B428" s="46" t="s">
        <v>95</v>
      </c>
      <c r="C428" s="47">
        <v>0</v>
      </c>
      <c r="D428" s="47">
        <v>3</v>
      </c>
      <c r="E428" s="47">
        <v>4</v>
      </c>
      <c r="F428" s="47">
        <v>4</v>
      </c>
      <c r="G428" s="47">
        <v>6</v>
      </c>
      <c r="H428" s="47">
        <v>6</v>
      </c>
    </row>
    <row r="429" spans="1:8" ht="39" thickBot="1" x14ac:dyDescent="0.3">
      <c r="B429" s="49" t="s">
        <v>96</v>
      </c>
      <c r="C429" s="50">
        <v>3</v>
      </c>
      <c r="D429" s="50">
        <v>9</v>
      </c>
      <c r="E429" s="50">
        <v>8</v>
      </c>
      <c r="F429" s="50">
        <v>6</v>
      </c>
      <c r="G429" s="50">
        <v>6</v>
      </c>
      <c r="H429" s="50">
        <v>0</v>
      </c>
    </row>
    <row r="430" spans="1:8" ht="15.75" thickBot="1" x14ac:dyDescent="0.3">
      <c r="A430" s="55" t="s">
        <v>56</v>
      </c>
      <c r="B430" s="56" t="s">
        <v>88</v>
      </c>
      <c r="C430" s="57" t="s">
        <v>1</v>
      </c>
      <c r="D430" s="57" t="s">
        <v>2</v>
      </c>
      <c r="E430" s="57" t="s">
        <v>3</v>
      </c>
      <c r="F430" s="57" t="s">
        <v>4</v>
      </c>
      <c r="G430" s="57" t="s">
        <v>82</v>
      </c>
      <c r="H430" s="57" t="s">
        <v>89</v>
      </c>
    </row>
    <row r="431" spans="1:8" x14ac:dyDescent="0.25">
      <c r="B431" s="42" t="s">
        <v>90</v>
      </c>
      <c r="C431" s="43">
        <v>40</v>
      </c>
      <c r="D431" s="43">
        <v>41</v>
      </c>
      <c r="E431" s="43">
        <v>40</v>
      </c>
      <c r="F431" s="43">
        <v>41</v>
      </c>
      <c r="G431" s="43">
        <v>42</v>
      </c>
      <c r="H431" s="43">
        <v>41</v>
      </c>
    </row>
    <row r="432" spans="1:8" x14ac:dyDescent="0.25">
      <c r="B432" s="44" t="s">
        <v>91</v>
      </c>
      <c r="C432" s="45">
        <v>28</v>
      </c>
      <c r="D432" s="45">
        <v>20</v>
      </c>
      <c r="E432" s="45">
        <v>20</v>
      </c>
      <c r="F432" s="45">
        <v>24</v>
      </c>
      <c r="G432" s="45">
        <v>20</v>
      </c>
      <c r="H432" s="45">
        <v>23</v>
      </c>
    </row>
    <row r="433" spans="1:8" x14ac:dyDescent="0.25">
      <c r="B433" s="46" t="s">
        <v>92</v>
      </c>
      <c r="C433" s="47">
        <v>16</v>
      </c>
      <c r="D433" s="47">
        <v>16</v>
      </c>
      <c r="E433" s="47">
        <v>15</v>
      </c>
      <c r="F433" s="47">
        <v>14</v>
      </c>
      <c r="G433" s="47">
        <v>14</v>
      </c>
      <c r="H433" s="47">
        <v>21</v>
      </c>
    </row>
    <row r="434" spans="1:8" x14ac:dyDescent="0.25">
      <c r="B434" s="46" t="s">
        <v>93</v>
      </c>
      <c r="C434" s="48">
        <v>35</v>
      </c>
      <c r="D434" s="48">
        <v>34</v>
      </c>
      <c r="E434" s="48">
        <v>33</v>
      </c>
      <c r="F434" s="48">
        <v>34</v>
      </c>
      <c r="G434" s="48">
        <v>31</v>
      </c>
      <c r="H434" s="48">
        <v>36</v>
      </c>
    </row>
    <row r="435" spans="1:8" x14ac:dyDescent="0.25">
      <c r="B435" s="46" t="s">
        <v>94</v>
      </c>
      <c r="C435" s="47">
        <v>6</v>
      </c>
      <c r="D435" s="47">
        <v>8</v>
      </c>
      <c r="E435" s="47">
        <v>8</v>
      </c>
      <c r="F435" s="47">
        <v>6</v>
      </c>
      <c r="G435" s="47">
        <v>18</v>
      </c>
      <c r="H435" s="47">
        <v>12</v>
      </c>
    </row>
    <row r="436" spans="1:8" x14ac:dyDescent="0.25">
      <c r="B436" s="46" t="s">
        <v>95</v>
      </c>
      <c r="C436" s="47">
        <v>0</v>
      </c>
      <c r="D436" s="47">
        <v>1</v>
      </c>
      <c r="E436" s="47">
        <v>3</v>
      </c>
      <c r="F436" s="47">
        <v>1</v>
      </c>
      <c r="G436" s="47">
        <v>2</v>
      </c>
      <c r="H436" s="47">
        <v>3</v>
      </c>
    </row>
    <row r="437" spans="1:8" ht="39" thickBot="1" x14ac:dyDescent="0.3">
      <c r="B437" s="49" t="s">
        <v>96</v>
      </c>
      <c r="C437" s="50">
        <v>6</v>
      </c>
      <c r="D437" s="50">
        <v>12</v>
      </c>
      <c r="E437" s="50">
        <v>9</v>
      </c>
      <c r="F437" s="50">
        <v>10</v>
      </c>
      <c r="G437" s="50">
        <v>2</v>
      </c>
      <c r="H437" s="50">
        <v>3</v>
      </c>
    </row>
    <row r="438" spans="1:8" ht="15.75" thickBot="1" x14ac:dyDescent="0.3">
      <c r="A438" s="55" t="s">
        <v>57</v>
      </c>
      <c r="B438" s="56" t="s">
        <v>88</v>
      </c>
      <c r="C438" s="57" t="s">
        <v>1</v>
      </c>
      <c r="D438" s="57" t="s">
        <v>2</v>
      </c>
      <c r="E438" s="57" t="s">
        <v>3</v>
      </c>
      <c r="F438" s="57" t="s">
        <v>4</v>
      </c>
      <c r="G438" s="57" t="s">
        <v>82</v>
      </c>
      <c r="H438" s="57" t="s">
        <v>89</v>
      </c>
    </row>
    <row r="439" spans="1:8" x14ac:dyDescent="0.25">
      <c r="B439" s="42" t="s">
        <v>90</v>
      </c>
      <c r="C439" s="43">
        <v>49</v>
      </c>
      <c r="D439" s="43">
        <v>40</v>
      </c>
      <c r="E439" s="43">
        <v>40</v>
      </c>
      <c r="F439" s="43">
        <v>41</v>
      </c>
      <c r="G439" s="43">
        <v>40</v>
      </c>
      <c r="H439" s="43">
        <v>40</v>
      </c>
    </row>
    <row r="440" spans="1:8" x14ac:dyDescent="0.25">
      <c r="B440" s="44" t="s">
        <v>91</v>
      </c>
      <c r="C440" s="45">
        <v>29</v>
      </c>
      <c r="D440" s="45">
        <v>26</v>
      </c>
      <c r="E440" s="45">
        <v>26</v>
      </c>
      <c r="F440" s="45">
        <v>32</v>
      </c>
      <c r="G440" s="45">
        <v>27</v>
      </c>
      <c r="H440" s="45">
        <v>25</v>
      </c>
    </row>
    <row r="441" spans="1:8" x14ac:dyDescent="0.25">
      <c r="B441" s="46" t="s">
        <v>92</v>
      </c>
      <c r="C441" s="47">
        <v>16</v>
      </c>
      <c r="D441" s="47">
        <v>21</v>
      </c>
      <c r="E441" s="47">
        <v>22</v>
      </c>
      <c r="F441" s="47">
        <v>21</v>
      </c>
      <c r="G441" s="47">
        <v>22</v>
      </c>
      <c r="H441" s="47">
        <v>20</v>
      </c>
    </row>
    <row r="442" spans="1:8" x14ac:dyDescent="0.25">
      <c r="B442" s="46" t="s">
        <v>93</v>
      </c>
      <c r="C442" s="48">
        <v>46</v>
      </c>
      <c r="D442" s="48">
        <v>37</v>
      </c>
      <c r="E442" s="48">
        <v>36</v>
      </c>
      <c r="F442" s="48">
        <v>36</v>
      </c>
      <c r="G442" s="48">
        <v>36</v>
      </c>
      <c r="H442" s="48">
        <v>36</v>
      </c>
    </row>
    <row r="443" spans="1:8" x14ac:dyDescent="0.25">
      <c r="B443" s="46" t="s">
        <v>94</v>
      </c>
      <c r="C443" s="47">
        <v>12</v>
      </c>
      <c r="D443" s="47">
        <v>7</v>
      </c>
      <c r="E443" s="47">
        <v>7</v>
      </c>
      <c r="F443" s="47">
        <v>2</v>
      </c>
      <c r="G443" s="47">
        <v>6</v>
      </c>
      <c r="H443" s="47">
        <v>8</v>
      </c>
    </row>
    <row r="444" spans="1:8" x14ac:dyDescent="0.25">
      <c r="B444" s="46" t="s">
        <v>95</v>
      </c>
      <c r="C444" s="47">
        <v>1</v>
      </c>
      <c r="D444" s="47">
        <v>2</v>
      </c>
      <c r="E444" s="47">
        <v>1</v>
      </c>
      <c r="F444" s="47">
        <v>3</v>
      </c>
      <c r="G444" s="47">
        <v>3</v>
      </c>
      <c r="H444" s="47">
        <v>6</v>
      </c>
    </row>
    <row r="445" spans="1:8" ht="39" thickBot="1" x14ac:dyDescent="0.3">
      <c r="B445" s="49" t="s">
        <v>96</v>
      </c>
      <c r="C445" s="50">
        <v>7</v>
      </c>
      <c r="D445" s="50">
        <v>5</v>
      </c>
      <c r="E445" s="50">
        <v>6</v>
      </c>
      <c r="F445" s="50">
        <v>4</v>
      </c>
      <c r="G445" s="50">
        <v>4</v>
      </c>
      <c r="H445" s="50">
        <v>1</v>
      </c>
    </row>
    <row r="446" spans="1:8" ht="15.75" thickBot="1" x14ac:dyDescent="0.3">
      <c r="A446" s="55" t="s">
        <v>58</v>
      </c>
      <c r="B446" s="72" t="s">
        <v>88</v>
      </c>
      <c r="C446" s="57" t="s">
        <v>69</v>
      </c>
      <c r="D446" s="57" t="s">
        <v>4</v>
      </c>
      <c r="E446" s="57" t="s">
        <v>68</v>
      </c>
      <c r="F446" s="57" t="s">
        <v>82</v>
      </c>
      <c r="G446" s="57" t="s">
        <v>87</v>
      </c>
      <c r="H446" s="57" t="s">
        <v>89</v>
      </c>
    </row>
    <row r="447" spans="1:8" x14ac:dyDescent="0.25">
      <c r="B447" s="73" t="s">
        <v>90</v>
      </c>
      <c r="C447" s="43">
        <v>50</v>
      </c>
      <c r="D447" s="43">
        <v>51</v>
      </c>
      <c r="E447" s="43">
        <v>100</v>
      </c>
      <c r="F447" s="43">
        <v>51</v>
      </c>
      <c r="G447" s="43">
        <v>100</v>
      </c>
      <c r="H447" s="43">
        <v>51</v>
      </c>
    </row>
    <row r="448" spans="1:8" x14ac:dyDescent="0.25">
      <c r="B448" s="74" t="s">
        <v>91</v>
      </c>
      <c r="C448" s="45">
        <v>35</v>
      </c>
      <c r="D448" s="45">
        <v>37</v>
      </c>
      <c r="E448" s="45">
        <v>65</v>
      </c>
      <c r="F448" s="45">
        <v>40</v>
      </c>
      <c r="G448" s="45">
        <v>60</v>
      </c>
      <c r="H448" s="45">
        <v>45</v>
      </c>
    </row>
    <row r="449" spans="1:8" x14ac:dyDescent="0.25">
      <c r="B449" s="75" t="s">
        <v>92</v>
      </c>
      <c r="C449" s="47">
        <v>32</v>
      </c>
      <c r="D449" s="47">
        <v>36</v>
      </c>
      <c r="E449" s="47">
        <v>55</v>
      </c>
      <c r="F449" s="45">
        <v>37</v>
      </c>
      <c r="G449" s="45">
        <v>50</v>
      </c>
      <c r="H449" s="45">
        <v>43</v>
      </c>
    </row>
    <row r="450" spans="1:8" x14ac:dyDescent="0.25">
      <c r="B450" s="75" t="s">
        <v>93</v>
      </c>
      <c r="C450" s="48">
        <v>45</v>
      </c>
      <c r="D450" s="48">
        <v>44</v>
      </c>
      <c r="E450" s="48">
        <v>89</v>
      </c>
      <c r="F450" s="45">
        <v>45</v>
      </c>
      <c r="G450" s="45">
        <v>85</v>
      </c>
      <c r="H450" s="45">
        <v>47</v>
      </c>
    </row>
    <row r="451" spans="1:8" x14ac:dyDescent="0.25">
      <c r="B451" s="75" t="s">
        <v>94</v>
      </c>
      <c r="C451" s="47">
        <v>8</v>
      </c>
      <c r="D451" s="47">
        <v>7</v>
      </c>
      <c r="E451" s="47">
        <v>14</v>
      </c>
      <c r="F451" s="45">
        <v>6</v>
      </c>
      <c r="G451" s="45">
        <v>19</v>
      </c>
      <c r="H451" s="45">
        <v>4</v>
      </c>
    </row>
    <row r="452" spans="1:8" x14ac:dyDescent="0.25">
      <c r="B452" s="75" t="s">
        <v>95</v>
      </c>
      <c r="C452" s="47">
        <v>1</v>
      </c>
      <c r="D452" s="47">
        <v>0</v>
      </c>
      <c r="E452" s="47">
        <v>9</v>
      </c>
      <c r="F452" s="45">
        <v>3</v>
      </c>
      <c r="G452" s="45">
        <v>9</v>
      </c>
      <c r="H452" s="45">
        <v>2</v>
      </c>
    </row>
    <row r="453" spans="1:8" ht="39" thickBot="1" x14ac:dyDescent="0.3">
      <c r="B453" s="76" t="s">
        <v>96</v>
      </c>
      <c r="C453" s="50">
        <v>6</v>
      </c>
      <c r="D453" s="50">
        <v>7</v>
      </c>
      <c r="E453" s="50">
        <v>12</v>
      </c>
      <c r="F453" s="79">
        <v>2</v>
      </c>
      <c r="G453" s="79">
        <v>12</v>
      </c>
      <c r="H453" s="79">
        <v>0</v>
      </c>
    </row>
    <row r="454" spans="1:8" ht="15.75" thickBot="1" x14ac:dyDescent="0.3">
      <c r="A454" s="55" t="s">
        <v>59</v>
      </c>
      <c r="B454" s="56" t="s">
        <v>88</v>
      </c>
      <c r="C454" s="57" t="s">
        <v>1</v>
      </c>
      <c r="D454" s="57" t="s">
        <v>2</v>
      </c>
      <c r="E454" s="57" t="s">
        <v>3</v>
      </c>
      <c r="F454" s="57" t="s">
        <v>4</v>
      </c>
      <c r="G454" s="57" t="s">
        <v>82</v>
      </c>
      <c r="H454" s="57" t="s">
        <v>89</v>
      </c>
    </row>
    <row r="455" spans="1:8" x14ac:dyDescent="0.25">
      <c r="B455" s="42" t="s">
        <v>90</v>
      </c>
      <c r="C455" s="43">
        <v>35</v>
      </c>
      <c r="D455" s="43">
        <v>34</v>
      </c>
      <c r="E455" s="43">
        <v>47</v>
      </c>
      <c r="F455" s="43">
        <v>41</v>
      </c>
      <c r="G455" s="43">
        <v>48</v>
      </c>
      <c r="H455" s="43">
        <v>46</v>
      </c>
    </row>
    <row r="456" spans="1:8" x14ac:dyDescent="0.25">
      <c r="B456" s="44" t="s">
        <v>91</v>
      </c>
      <c r="C456" s="45">
        <v>17</v>
      </c>
      <c r="D456" s="45">
        <v>18</v>
      </c>
      <c r="E456" s="45">
        <v>32</v>
      </c>
      <c r="F456" s="45">
        <v>31</v>
      </c>
      <c r="G456" s="45">
        <v>29</v>
      </c>
      <c r="H456" s="45">
        <v>21</v>
      </c>
    </row>
    <row r="457" spans="1:8" x14ac:dyDescent="0.25">
      <c r="B457" s="46" t="s">
        <v>92</v>
      </c>
      <c r="C457" s="47">
        <v>6</v>
      </c>
      <c r="D457" s="47">
        <v>9</v>
      </c>
      <c r="E457" s="47">
        <v>20</v>
      </c>
      <c r="F457" s="47">
        <v>18</v>
      </c>
      <c r="G457" s="45">
        <v>24</v>
      </c>
      <c r="H457" s="45">
        <v>14</v>
      </c>
    </row>
    <row r="458" spans="1:8" x14ac:dyDescent="0.25">
      <c r="B458" s="46" t="s">
        <v>93</v>
      </c>
      <c r="C458" s="48">
        <v>31</v>
      </c>
      <c r="D458" s="48">
        <v>28</v>
      </c>
      <c r="E458" s="48">
        <v>45</v>
      </c>
      <c r="F458" s="48">
        <v>40</v>
      </c>
      <c r="G458" s="45">
        <v>42</v>
      </c>
      <c r="H458" s="45">
        <v>34</v>
      </c>
    </row>
    <row r="459" spans="1:8" x14ac:dyDescent="0.25">
      <c r="B459" s="46" t="s">
        <v>94</v>
      </c>
      <c r="C459" s="47">
        <v>11</v>
      </c>
      <c r="D459" s="47">
        <v>8</v>
      </c>
      <c r="E459" s="47">
        <v>3</v>
      </c>
      <c r="F459" s="47">
        <v>3</v>
      </c>
      <c r="G459" s="45">
        <v>6</v>
      </c>
      <c r="H459" s="45">
        <v>13</v>
      </c>
    </row>
    <row r="460" spans="1:8" x14ac:dyDescent="0.25">
      <c r="B460" s="46" t="s">
        <v>95</v>
      </c>
      <c r="C460" s="47">
        <v>3</v>
      </c>
      <c r="D460" s="47">
        <v>3</v>
      </c>
      <c r="E460" s="47">
        <v>4</v>
      </c>
      <c r="F460" s="47">
        <v>1</v>
      </c>
      <c r="G460" s="45">
        <v>10</v>
      </c>
      <c r="H460" s="45">
        <v>12</v>
      </c>
    </row>
    <row r="461" spans="1:8" ht="39" thickBot="1" x14ac:dyDescent="0.3">
      <c r="B461" s="49" t="s">
        <v>96</v>
      </c>
      <c r="C461" s="50">
        <v>4</v>
      </c>
      <c r="D461" s="50">
        <v>5</v>
      </c>
      <c r="E461" s="50">
        <v>8</v>
      </c>
      <c r="F461" s="50">
        <v>6</v>
      </c>
      <c r="G461" s="50">
        <v>3</v>
      </c>
      <c r="H461" s="50">
        <v>0</v>
      </c>
    </row>
    <row r="462" spans="1:8" ht="15.75" thickBot="1" x14ac:dyDescent="0.3">
      <c r="A462" s="55" t="s">
        <v>60</v>
      </c>
      <c r="B462" s="56" t="s">
        <v>88</v>
      </c>
      <c r="C462" s="57" t="s">
        <v>0</v>
      </c>
      <c r="D462" s="57" t="s">
        <v>1</v>
      </c>
      <c r="E462" s="57" t="s">
        <v>2</v>
      </c>
      <c r="F462" s="57" t="s">
        <v>69</v>
      </c>
      <c r="G462" s="57" t="s">
        <v>68</v>
      </c>
      <c r="H462" s="57" t="s">
        <v>87</v>
      </c>
    </row>
    <row r="463" spans="1:8" x14ac:dyDescent="0.25">
      <c r="B463" s="42" t="s">
        <v>90</v>
      </c>
      <c r="C463" s="43">
        <v>24</v>
      </c>
      <c r="D463" s="43">
        <v>22</v>
      </c>
      <c r="E463" s="43">
        <v>25</v>
      </c>
      <c r="F463" s="43">
        <v>17</v>
      </c>
      <c r="G463" s="43">
        <v>15</v>
      </c>
      <c r="H463" s="43">
        <v>23</v>
      </c>
    </row>
    <row r="464" spans="1:8" x14ac:dyDescent="0.25">
      <c r="B464" s="44" t="s">
        <v>91</v>
      </c>
      <c r="C464" s="45">
        <v>7</v>
      </c>
      <c r="D464" s="45">
        <v>3</v>
      </c>
      <c r="E464" s="45">
        <v>2</v>
      </c>
      <c r="F464" s="45">
        <v>2</v>
      </c>
      <c r="G464" s="45">
        <v>1</v>
      </c>
      <c r="H464" s="45">
        <v>7</v>
      </c>
    </row>
    <row r="465" spans="1:32" x14ac:dyDescent="0.25">
      <c r="B465" s="46" t="s">
        <v>92</v>
      </c>
      <c r="C465" s="47">
        <v>2</v>
      </c>
      <c r="D465" s="47">
        <v>3</v>
      </c>
      <c r="E465" s="47">
        <v>1</v>
      </c>
      <c r="F465" s="47">
        <v>0</v>
      </c>
      <c r="G465" s="47">
        <v>1</v>
      </c>
      <c r="H465" s="47">
        <v>7</v>
      </c>
    </row>
    <row r="466" spans="1:32" x14ac:dyDescent="0.25">
      <c r="B466" s="46" t="s">
        <v>93</v>
      </c>
      <c r="C466" s="48">
        <v>12</v>
      </c>
      <c r="D466" s="48">
        <v>13</v>
      </c>
      <c r="E466" s="48">
        <v>8</v>
      </c>
      <c r="F466" s="48">
        <v>13</v>
      </c>
      <c r="G466" s="48">
        <v>8</v>
      </c>
      <c r="H466" s="48">
        <v>17</v>
      </c>
    </row>
    <row r="467" spans="1:32" x14ac:dyDescent="0.25">
      <c r="B467" s="46" t="s">
        <v>94</v>
      </c>
      <c r="C467" s="47">
        <v>15</v>
      </c>
      <c r="D467" s="47">
        <v>14</v>
      </c>
      <c r="E467" s="47">
        <v>19</v>
      </c>
      <c r="F467" s="47">
        <v>8</v>
      </c>
      <c r="G467" s="47">
        <v>12</v>
      </c>
      <c r="H467" s="47">
        <v>11</v>
      </c>
    </row>
    <row r="468" spans="1:32" x14ac:dyDescent="0.25">
      <c r="B468" s="46" t="s">
        <v>95</v>
      </c>
      <c r="C468" s="47">
        <v>0</v>
      </c>
      <c r="D468" s="47">
        <v>1</v>
      </c>
      <c r="E468" s="47">
        <v>0</v>
      </c>
      <c r="F468" s="47">
        <v>4</v>
      </c>
      <c r="G468" s="47">
        <v>0</v>
      </c>
      <c r="H468" s="47">
        <v>4</v>
      </c>
    </row>
    <row r="469" spans="1:32" ht="39" thickBot="1" x14ac:dyDescent="0.3">
      <c r="B469" s="49" t="s">
        <v>96</v>
      </c>
      <c r="C469" s="50">
        <v>2</v>
      </c>
      <c r="D469" s="50">
        <v>4</v>
      </c>
      <c r="E469" s="50">
        <v>4</v>
      </c>
      <c r="F469" s="50">
        <v>3</v>
      </c>
      <c r="G469" s="50">
        <v>2</v>
      </c>
      <c r="H469" s="50">
        <v>1</v>
      </c>
    </row>
    <row r="470" spans="1:32" ht="15.75" thickBot="1" x14ac:dyDescent="0.3">
      <c r="A470" s="55" t="s">
        <v>61</v>
      </c>
      <c r="B470" s="56" t="s">
        <v>88</v>
      </c>
      <c r="C470" s="57" t="s">
        <v>0</v>
      </c>
      <c r="D470" s="57" t="s">
        <v>9</v>
      </c>
      <c r="E470" s="57" t="s">
        <v>70</v>
      </c>
      <c r="F470" s="57" t="s">
        <v>69</v>
      </c>
      <c r="G470" s="57" t="s">
        <v>68</v>
      </c>
      <c r="H470" s="57" t="s">
        <v>87</v>
      </c>
    </row>
    <row r="471" spans="1:32" x14ac:dyDescent="0.25">
      <c r="B471" s="42" t="s">
        <v>90</v>
      </c>
      <c r="C471" s="43">
        <v>30</v>
      </c>
      <c r="D471" s="43">
        <v>26</v>
      </c>
      <c r="E471" s="43">
        <v>28</v>
      </c>
      <c r="F471" s="43">
        <v>27</v>
      </c>
      <c r="G471" s="43">
        <v>25</v>
      </c>
      <c r="H471" s="43">
        <v>27</v>
      </c>
    </row>
    <row r="472" spans="1:32" x14ac:dyDescent="0.25">
      <c r="B472" s="44" t="s">
        <v>91</v>
      </c>
      <c r="C472" s="45">
        <v>10</v>
      </c>
      <c r="D472" s="45">
        <v>11</v>
      </c>
      <c r="E472" s="45">
        <v>9</v>
      </c>
      <c r="F472" s="45">
        <v>4</v>
      </c>
      <c r="G472" s="45">
        <v>10</v>
      </c>
      <c r="H472" s="45">
        <v>9</v>
      </c>
    </row>
    <row r="473" spans="1:32" x14ac:dyDescent="0.25">
      <c r="B473" s="46" t="s">
        <v>92</v>
      </c>
      <c r="C473" s="47">
        <v>6</v>
      </c>
      <c r="D473" s="47">
        <v>5</v>
      </c>
      <c r="E473" s="47">
        <v>8</v>
      </c>
      <c r="F473" s="47">
        <v>4</v>
      </c>
      <c r="G473" s="47">
        <v>5</v>
      </c>
      <c r="H473" s="47">
        <v>4</v>
      </c>
    </row>
    <row r="474" spans="1:32" x14ac:dyDescent="0.25">
      <c r="B474" s="46" t="s">
        <v>93</v>
      </c>
      <c r="C474" s="48">
        <v>21</v>
      </c>
      <c r="D474" s="48">
        <v>19</v>
      </c>
      <c r="E474" s="48">
        <v>16</v>
      </c>
      <c r="F474" s="48">
        <v>16</v>
      </c>
      <c r="G474" s="48">
        <v>16</v>
      </c>
      <c r="H474" s="48">
        <v>22</v>
      </c>
    </row>
    <row r="475" spans="1:32" x14ac:dyDescent="0.25">
      <c r="B475" s="46" t="s">
        <v>94</v>
      </c>
      <c r="C475" s="47">
        <v>12</v>
      </c>
      <c r="D475" s="47">
        <v>9</v>
      </c>
      <c r="E475" s="47">
        <v>13</v>
      </c>
      <c r="F475" s="47">
        <v>15</v>
      </c>
      <c r="G475" s="47">
        <v>9</v>
      </c>
      <c r="H475" s="47">
        <v>9</v>
      </c>
    </row>
    <row r="476" spans="1:32" x14ac:dyDescent="0.25">
      <c r="B476" s="46" t="s">
        <v>95</v>
      </c>
      <c r="C476" s="47">
        <v>1</v>
      </c>
      <c r="D476" s="47">
        <v>2</v>
      </c>
      <c r="E476" s="47">
        <v>0</v>
      </c>
      <c r="F476" s="47">
        <v>4</v>
      </c>
      <c r="G476" s="47">
        <v>3</v>
      </c>
      <c r="H476" s="47">
        <v>7</v>
      </c>
    </row>
    <row r="477" spans="1:32" ht="39" thickBot="1" x14ac:dyDescent="0.3">
      <c r="B477" s="49" t="s">
        <v>96</v>
      </c>
      <c r="C477" s="50">
        <v>7</v>
      </c>
      <c r="D477" s="50">
        <v>4</v>
      </c>
      <c r="E477" s="50">
        <v>6</v>
      </c>
      <c r="F477" s="50">
        <v>4</v>
      </c>
      <c r="G477" s="50">
        <v>3</v>
      </c>
      <c r="H477" s="50">
        <v>2</v>
      </c>
    </row>
    <row r="478" spans="1:32" ht="15.75" thickBot="1" x14ac:dyDescent="0.3">
      <c r="A478" s="55" t="s">
        <v>62</v>
      </c>
      <c r="B478" s="56" t="s">
        <v>88</v>
      </c>
      <c r="C478" s="57" t="s">
        <v>69</v>
      </c>
      <c r="D478" s="57" t="s">
        <v>4</v>
      </c>
      <c r="E478" s="57" t="s">
        <v>68</v>
      </c>
      <c r="F478" s="57" t="s">
        <v>82</v>
      </c>
      <c r="G478" s="57" t="s">
        <v>87</v>
      </c>
      <c r="H478" s="57" t="s">
        <v>89</v>
      </c>
    </row>
    <row r="479" spans="1:32" x14ac:dyDescent="0.25">
      <c r="B479" s="42" t="s">
        <v>90</v>
      </c>
      <c r="C479" s="43">
        <v>51</v>
      </c>
      <c r="D479" s="43">
        <v>50</v>
      </c>
      <c r="E479" s="43">
        <v>51</v>
      </c>
      <c r="F479" s="43">
        <v>48</v>
      </c>
      <c r="G479" s="43">
        <v>50</v>
      </c>
      <c r="H479" s="43">
        <v>48</v>
      </c>
    </row>
    <row r="480" spans="1:32" s="140" customFormat="1" x14ac:dyDescent="0.25">
      <c r="B480" s="141" t="s">
        <v>91</v>
      </c>
      <c r="C480" s="142">
        <v>34</v>
      </c>
      <c r="D480" s="142">
        <v>28</v>
      </c>
      <c r="E480" s="142">
        <v>24</v>
      </c>
      <c r="F480" s="142">
        <v>16</v>
      </c>
      <c r="G480" s="142">
        <v>33</v>
      </c>
      <c r="H480" s="142">
        <v>25</v>
      </c>
      <c r="O480"/>
      <c r="P480"/>
      <c r="Q480"/>
      <c r="R480"/>
      <c r="S480"/>
      <c r="T480"/>
      <c r="U480"/>
      <c r="V480"/>
      <c r="W480"/>
      <c r="X480"/>
      <c r="Y480"/>
      <c r="Z480"/>
      <c r="AA480"/>
      <c r="AB480"/>
      <c r="AC480"/>
      <c r="AD480"/>
      <c r="AE480"/>
      <c r="AF480"/>
    </row>
    <row r="481" spans="1:8" x14ac:dyDescent="0.25">
      <c r="B481" s="46" t="s">
        <v>92</v>
      </c>
      <c r="C481" s="47">
        <v>29</v>
      </c>
      <c r="D481" s="47">
        <v>25</v>
      </c>
      <c r="E481" s="47">
        <v>23</v>
      </c>
      <c r="F481" s="47">
        <v>13</v>
      </c>
      <c r="G481" s="47">
        <v>31</v>
      </c>
      <c r="H481" s="47">
        <v>24</v>
      </c>
    </row>
    <row r="482" spans="1:8" x14ac:dyDescent="0.25">
      <c r="B482" s="46" t="s">
        <v>93</v>
      </c>
      <c r="C482" s="48">
        <v>43</v>
      </c>
      <c r="D482" s="48">
        <v>40</v>
      </c>
      <c r="E482" s="48">
        <v>36</v>
      </c>
      <c r="F482" s="48">
        <v>21</v>
      </c>
      <c r="G482" s="48">
        <v>38</v>
      </c>
      <c r="H482" s="48">
        <v>34</v>
      </c>
    </row>
    <row r="483" spans="1:8" x14ac:dyDescent="0.25">
      <c r="B483" s="46" t="s">
        <v>94</v>
      </c>
      <c r="C483" s="47">
        <v>9</v>
      </c>
      <c r="D483" s="47">
        <v>4</v>
      </c>
      <c r="E483" s="47">
        <v>9</v>
      </c>
      <c r="F483" s="47">
        <v>20</v>
      </c>
      <c r="G483" s="47">
        <v>10</v>
      </c>
      <c r="H483" s="47">
        <v>10</v>
      </c>
    </row>
    <row r="484" spans="1:8" x14ac:dyDescent="0.25">
      <c r="B484" s="46" t="s">
        <v>95</v>
      </c>
      <c r="C484" s="47">
        <v>2</v>
      </c>
      <c r="D484" s="47">
        <v>2</v>
      </c>
      <c r="E484" s="47">
        <v>3</v>
      </c>
      <c r="F484" s="47">
        <v>2</v>
      </c>
      <c r="G484" s="47">
        <v>3</v>
      </c>
      <c r="H484" s="47">
        <v>7</v>
      </c>
    </row>
    <row r="485" spans="1:8" ht="39" thickBot="1" x14ac:dyDescent="0.3">
      <c r="B485" s="49" t="s">
        <v>96</v>
      </c>
      <c r="C485" s="50">
        <v>6</v>
      </c>
      <c r="D485" s="50">
        <v>16</v>
      </c>
      <c r="E485" s="50">
        <v>15</v>
      </c>
      <c r="F485" s="50">
        <v>10</v>
      </c>
      <c r="G485" s="50">
        <v>4</v>
      </c>
      <c r="H485" s="50">
        <v>6</v>
      </c>
    </row>
    <row r="486" spans="1:8" ht="15.75" thickBot="1" x14ac:dyDescent="0.3">
      <c r="A486" s="55" t="s">
        <v>63</v>
      </c>
      <c r="B486" s="56" t="s">
        <v>88</v>
      </c>
      <c r="C486" s="57" t="s">
        <v>1</v>
      </c>
      <c r="D486" s="57" t="s">
        <v>2</v>
      </c>
      <c r="E486" s="57" t="s">
        <v>3</v>
      </c>
      <c r="F486" s="57" t="s">
        <v>4</v>
      </c>
      <c r="G486" s="57" t="s">
        <v>82</v>
      </c>
      <c r="H486" s="57" t="s">
        <v>89</v>
      </c>
    </row>
    <row r="487" spans="1:8" x14ac:dyDescent="0.25">
      <c r="B487" s="42" t="s">
        <v>90</v>
      </c>
      <c r="C487" s="43">
        <v>27</v>
      </c>
      <c r="D487" s="43">
        <v>27</v>
      </c>
      <c r="E487" s="43">
        <v>22</v>
      </c>
      <c r="F487" s="43">
        <v>17</v>
      </c>
      <c r="G487" s="43">
        <v>18</v>
      </c>
      <c r="H487" s="43">
        <v>22</v>
      </c>
    </row>
    <row r="488" spans="1:8" x14ac:dyDescent="0.25">
      <c r="B488" s="44" t="s">
        <v>91</v>
      </c>
      <c r="C488" s="45">
        <v>5</v>
      </c>
      <c r="D488" s="45">
        <v>4</v>
      </c>
      <c r="E488" s="45">
        <v>3</v>
      </c>
      <c r="F488" s="45">
        <v>0</v>
      </c>
      <c r="G488" s="45">
        <v>6</v>
      </c>
      <c r="H488" s="45">
        <v>5</v>
      </c>
    </row>
    <row r="489" spans="1:8" x14ac:dyDescent="0.25">
      <c r="B489" s="46" t="s">
        <v>92</v>
      </c>
      <c r="C489" s="47">
        <v>2</v>
      </c>
      <c r="D489" s="47">
        <v>2</v>
      </c>
      <c r="E489" s="47">
        <v>1</v>
      </c>
      <c r="F489" s="47">
        <v>0</v>
      </c>
      <c r="G489" s="47">
        <v>2</v>
      </c>
      <c r="H489" s="47">
        <v>1</v>
      </c>
    </row>
    <row r="490" spans="1:8" x14ac:dyDescent="0.25">
      <c r="B490" s="46" t="s">
        <v>93</v>
      </c>
      <c r="C490" s="48">
        <v>13</v>
      </c>
      <c r="D490" s="48">
        <v>4</v>
      </c>
      <c r="E490" s="48">
        <v>7</v>
      </c>
      <c r="F490" s="48">
        <v>7</v>
      </c>
      <c r="G490" s="48">
        <v>11</v>
      </c>
      <c r="H490" s="48">
        <v>8</v>
      </c>
    </row>
    <row r="491" spans="1:8" x14ac:dyDescent="0.25">
      <c r="B491" s="46" t="s">
        <v>94</v>
      </c>
      <c r="C491" s="47">
        <v>13</v>
      </c>
      <c r="D491" s="47">
        <v>20</v>
      </c>
      <c r="E491" s="47">
        <v>14</v>
      </c>
      <c r="F491" s="47">
        <v>13</v>
      </c>
      <c r="G491" s="47">
        <v>8</v>
      </c>
      <c r="H491" s="47">
        <v>9</v>
      </c>
    </row>
    <row r="492" spans="1:8" x14ac:dyDescent="0.25">
      <c r="B492" s="46" t="s">
        <v>95</v>
      </c>
      <c r="C492" s="47">
        <v>2</v>
      </c>
      <c r="D492" s="47">
        <v>2</v>
      </c>
      <c r="E492" s="47">
        <v>1</v>
      </c>
      <c r="F492" s="47">
        <v>2</v>
      </c>
      <c r="G492" s="47">
        <v>1</v>
      </c>
      <c r="H492" s="47">
        <v>8</v>
      </c>
    </row>
    <row r="493" spans="1:8" ht="39" thickBot="1" x14ac:dyDescent="0.3">
      <c r="B493" s="49" t="s">
        <v>96</v>
      </c>
      <c r="C493" s="50">
        <v>7</v>
      </c>
      <c r="D493" s="50">
        <v>1</v>
      </c>
      <c r="E493" s="50">
        <v>4</v>
      </c>
      <c r="F493" s="50">
        <v>2</v>
      </c>
      <c r="G493" s="50">
        <v>3</v>
      </c>
      <c r="H493" s="50">
        <v>0</v>
      </c>
    </row>
    <row r="494" spans="1:8" ht="15.75" thickBot="1" x14ac:dyDescent="0.3">
      <c r="A494" s="55" t="s">
        <v>64</v>
      </c>
      <c r="B494" s="56" t="s">
        <v>88</v>
      </c>
      <c r="C494" s="57" t="s">
        <v>10</v>
      </c>
      <c r="D494" s="57" t="s">
        <v>9</v>
      </c>
      <c r="E494" s="57" t="s">
        <v>70</v>
      </c>
      <c r="F494" s="57" t="s">
        <v>69</v>
      </c>
      <c r="G494" s="57" t="s">
        <v>68</v>
      </c>
      <c r="H494" s="57" t="s">
        <v>87</v>
      </c>
    </row>
    <row r="495" spans="1:8" x14ac:dyDescent="0.25">
      <c r="B495" s="42" t="s">
        <v>90</v>
      </c>
      <c r="C495" s="43">
        <v>48</v>
      </c>
      <c r="D495" s="43">
        <v>49</v>
      </c>
      <c r="E495" s="43">
        <v>50</v>
      </c>
      <c r="F495" s="43">
        <v>50</v>
      </c>
      <c r="G495" s="43">
        <v>50</v>
      </c>
      <c r="H495" s="43">
        <v>49</v>
      </c>
    </row>
    <row r="496" spans="1:8" x14ac:dyDescent="0.25">
      <c r="B496" s="44" t="s">
        <v>91</v>
      </c>
      <c r="C496" s="45">
        <v>26</v>
      </c>
      <c r="D496" s="45">
        <v>25</v>
      </c>
      <c r="E496" s="45">
        <v>41</v>
      </c>
      <c r="F496" s="45">
        <v>39</v>
      </c>
      <c r="G496" s="45">
        <v>22</v>
      </c>
      <c r="H496" s="45">
        <v>32</v>
      </c>
    </row>
    <row r="497" spans="1:8" x14ac:dyDescent="0.25">
      <c r="B497" s="46" t="s">
        <v>92</v>
      </c>
      <c r="C497" s="47">
        <v>5</v>
      </c>
      <c r="D497" s="47">
        <v>18</v>
      </c>
      <c r="E497" s="47">
        <v>19</v>
      </c>
      <c r="F497" s="47">
        <v>24</v>
      </c>
      <c r="G497" s="47">
        <v>17</v>
      </c>
      <c r="H497" s="47">
        <v>24</v>
      </c>
    </row>
    <row r="498" spans="1:8" x14ac:dyDescent="0.25">
      <c r="B498" s="46" t="s">
        <v>93</v>
      </c>
      <c r="C498" s="48">
        <v>35</v>
      </c>
      <c r="D498" s="48">
        <v>33</v>
      </c>
      <c r="E498" s="48">
        <v>45</v>
      </c>
      <c r="F498" s="48">
        <v>43</v>
      </c>
      <c r="G498" s="48">
        <v>40</v>
      </c>
      <c r="H498" s="48">
        <v>41</v>
      </c>
    </row>
    <row r="499" spans="1:8" x14ac:dyDescent="0.25">
      <c r="B499" s="46" t="s">
        <v>94</v>
      </c>
      <c r="C499" s="47">
        <v>14</v>
      </c>
      <c r="D499" s="47">
        <v>16</v>
      </c>
      <c r="E499" s="47">
        <v>7</v>
      </c>
      <c r="F499" s="47">
        <v>7</v>
      </c>
      <c r="G499" s="47">
        <v>15</v>
      </c>
      <c r="H499" s="47">
        <v>8</v>
      </c>
    </row>
    <row r="500" spans="1:8" x14ac:dyDescent="0.25">
      <c r="B500" s="46" t="s">
        <v>95</v>
      </c>
      <c r="C500" s="47">
        <v>0</v>
      </c>
      <c r="D500" s="47">
        <v>0</v>
      </c>
      <c r="E500" s="47">
        <v>0</v>
      </c>
      <c r="F500" s="47">
        <v>0</v>
      </c>
      <c r="G500" s="47">
        <v>2</v>
      </c>
      <c r="H500" s="47">
        <v>6</v>
      </c>
    </row>
    <row r="501" spans="1:8" ht="39" thickBot="1" x14ac:dyDescent="0.3">
      <c r="B501" s="49" t="s">
        <v>96</v>
      </c>
      <c r="C501" s="50">
        <v>8</v>
      </c>
      <c r="D501" s="50">
        <v>8</v>
      </c>
      <c r="E501" s="50">
        <v>2</v>
      </c>
      <c r="F501" s="50">
        <v>4</v>
      </c>
      <c r="G501" s="50">
        <v>11</v>
      </c>
      <c r="H501" s="50">
        <v>3</v>
      </c>
    </row>
    <row r="502" spans="1:8" ht="15.75" thickBot="1" x14ac:dyDescent="0.3">
      <c r="A502" s="98" t="s">
        <v>65</v>
      </c>
      <c r="B502" s="40" t="s">
        <v>88</v>
      </c>
      <c r="C502" s="41" t="s">
        <v>69</v>
      </c>
      <c r="D502" s="41" t="s">
        <v>4</v>
      </c>
      <c r="E502" s="41" t="s">
        <v>68</v>
      </c>
      <c r="F502" s="41" t="s">
        <v>82</v>
      </c>
      <c r="G502" s="41" t="s">
        <v>87</v>
      </c>
      <c r="H502" s="41" t="s">
        <v>89</v>
      </c>
    </row>
    <row r="503" spans="1:8" x14ac:dyDescent="0.25">
      <c r="A503" s="98"/>
      <c r="B503" s="42" t="s">
        <v>90</v>
      </c>
      <c r="C503" s="43">
        <v>33</v>
      </c>
      <c r="D503" s="43">
        <v>44</v>
      </c>
      <c r="E503" s="43">
        <v>28</v>
      </c>
      <c r="F503" s="43">
        <v>97</v>
      </c>
      <c r="G503" s="43">
        <v>30</v>
      </c>
      <c r="H503" s="43">
        <v>81</v>
      </c>
    </row>
    <row r="504" spans="1:8" x14ac:dyDescent="0.25">
      <c r="A504" s="98"/>
      <c r="B504" s="44" t="s">
        <v>91</v>
      </c>
      <c r="C504" s="45">
        <v>13</v>
      </c>
      <c r="D504" s="45">
        <v>18</v>
      </c>
      <c r="E504" s="45">
        <v>10</v>
      </c>
      <c r="F504" s="45">
        <v>39</v>
      </c>
      <c r="G504" s="45">
        <v>6</v>
      </c>
      <c r="H504" s="45">
        <v>40</v>
      </c>
    </row>
    <row r="505" spans="1:8" x14ac:dyDescent="0.25">
      <c r="A505" s="98"/>
      <c r="B505" s="46" t="s">
        <v>92</v>
      </c>
      <c r="C505" s="47">
        <v>9</v>
      </c>
      <c r="D505" s="47">
        <v>9</v>
      </c>
      <c r="E505" s="47">
        <v>9</v>
      </c>
      <c r="F505" s="47">
        <v>31</v>
      </c>
      <c r="G505" s="47">
        <v>5</v>
      </c>
      <c r="H505" s="47">
        <v>29</v>
      </c>
    </row>
    <row r="506" spans="1:8" x14ac:dyDescent="0.25">
      <c r="A506" s="98"/>
      <c r="B506" s="46" t="s">
        <v>93</v>
      </c>
      <c r="C506" s="48">
        <v>25</v>
      </c>
      <c r="D506" s="48">
        <v>28</v>
      </c>
      <c r="E506" s="48">
        <v>22</v>
      </c>
      <c r="F506" s="48">
        <v>70</v>
      </c>
      <c r="G506" s="48">
        <v>24</v>
      </c>
      <c r="H506" s="48">
        <v>65</v>
      </c>
    </row>
    <row r="507" spans="1:8" x14ac:dyDescent="0.25">
      <c r="A507" s="98"/>
      <c r="B507" s="46" t="s">
        <v>94</v>
      </c>
      <c r="C507" s="47">
        <v>11</v>
      </c>
      <c r="D507" s="47">
        <v>18</v>
      </c>
      <c r="E507" s="47">
        <v>9</v>
      </c>
      <c r="F507" s="47">
        <v>31</v>
      </c>
      <c r="G507" s="47">
        <v>10</v>
      </c>
      <c r="H507" s="47">
        <v>19</v>
      </c>
    </row>
    <row r="508" spans="1:8" x14ac:dyDescent="0.25">
      <c r="A508" s="98"/>
      <c r="B508" s="46" t="s">
        <v>95</v>
      </c>
      <c r="C508" s="47">
        <v>3</v>
      </c>
      <c r="D508" s="47">
        <v>6</v>
      </c>
      <c r="E508" s="47">
        <v>4</v>
      </c>
      <c r="F508" s="47">
        <v>18</v>
      </c>
      <c r="G508" s="47">
        <v>9</v>
      </c>
      <c r="H508" s="47">
        <v>22</v>
      </c>
    </row>
    <row r="509" spans="1:8" ht="39" thickBot="1" x14ac:dyDescent="0.3">
      <c r="A509" s="98"/>
      <c r="B509" s="49" t="s">
        <v>96</v>
      </c>
      <c r="C509" s="50">
        <v>6</v>
      </c>
      <c r="D509" s="50">
        <v>2</v>
      </c>
      <c r="E509" s="50">
        <v>5</v>
      </c>
      <c r="F509" s="50">
        <v>9</v>
      </c>
      <c r="G509" s="50">
        <v>5</v>
      </c>
      <c r="H509" s="50">
        <v>0</v>
      </c>
    </row>
    <row r="510" spans="1:8" ht="15.75" thickBot="1" x14ac:dyDescent="0.3">
      <c r="A510" s="55" t="s">
        <v>84</v>
      </c>
      <c r="B510" s="56" t="s">
        <v>88</v>
      </c>
      <c r="F510" s="64"/>
      <c r="G510" s="64" t="s">
        <v>82</v>
      </c>
      <c r="H510" s="64" t="s">
        <v>89</v>
      </c>
    </row>
    <row r="511" spans="1:8" x14ac:dyDescent="0.25">
      <c r="B511" s="42" t="s">
        <v>90</v>
      </c>
      <c r="F511" s="58"/>
      <c r="G511" s="58">
        <v>31</v>
      </c>
      <c r="H511" s="58">
        <v>25</v>
      </c>
    </row>
    <row r="512" spans="1:8" x14ac:dyDescent="0.25">
      <c r="A512" s="55"/>
      <c r="B512" s="44" t="s">
        <v>91</v>
      </c>
      <c r="F512" s="59"/>
      <c r="G512" s="59">
        <v>17</v>
      </c>
      <c r="H512" s="59">
        <v>15</v>
      </c>
    </row>
    <row r="513" spans="1:8" x14ac:dyDescent="0.25">
      <c r="B513" s="46" t="s">
        <v>92</v>
      </c>
      <c r="F513" s="59"/>
      <c r="G513" s="59">
        <v>14</v>
      </c>
      <c r="H513" s="59">
        <v>10</v>
      </c>
    </row>
    <row r="514" spans="1:8" x14ac:dyDescent="0.25">
      <c r="B514" s="46" t="s">
        <v>93</v>
      </c>
      <c r="F514" s="59"/>
      <c r="G514" s="59">
        <v>22</v>
      </c>
      <c r="H514" s="59">
        <v>20</v>
      </c>
    </row>
    <row r="515" spans="1:8" x14ac:dyDescent="0.25">
      <c r="B515" s="46" t="s">
        <v>94</v>
      </c>
      <c r="F515" s="59"/>
      <c r="G515" s="59">
        <v>11</v>
      </c>
      <c r="H515" s="59">
        <v>4</v>
      </c>
    </row>
    <row r="516" spans="1:8" x14ac:dyDescent="0.25">
      <c r="B516" s="46" t="s">
        <v>95</v>
      </c>
      <c r="F516" s="59"/>
      <c r="G516" s="59">
        <v>2</v>
      </c>
      <c r="H516" s="59">
        <v>6</v>
      </c>
    </row>
    <row r="517" spans="1:8" ht="39" thickBot="1" x14ac:dyDescent="0.3">
      <c r="B517" s="49" t="s">
        <v>96</v>
      </c>
      <c r="F517" s="62"/>
      <c r="G517" s="62">
        <v>1</v>
      </c>
      <c r="H517" s="62">
        <v>0</v>
      </c>
    </row>
    <row r="518" spans="1:8" ht="15.75" thickBot="1" x14ac:dyDescent="0.3">
      <c r="A518" s="55" t="s">
        <v>66</v>
      </c>
      <c r="B518" s="56" t="s">
        <v>88</v>
      </c>
      <c r="D518" s="57"/>
      <c r="E518" s="57" t="s">
        <v>3</v>
      </c>
      <c r="F518" s="57" t="s">
        <v>4</v>
      </c>
      <c r="G518" s="57" t="s">
        <v>82</v>
      </c>
      <c r="H518" s="57" t="s">
        <v>89</v>
      </c>
    </row>
    <row r="519" spans="1:8" x14ac:dyDescent="0.25">
      <c r="B519" s="42" t="s">
        <v>90</v>
      </c>
      <c r="D519" s="43"/>
      <c r="E519" s="43">
        <v>42</v>
      </c>
      <c r="F519" s="43">
        <v>44</v>
      </c>
      <c r="G519" s="43">
        <v>38</v>
      </c>
      <c r="H519" s="43">
        <v>40</v>
      </c>
    </row>
    <row r="520" spans="1:8" x14ac:dyDescent="0.25">
      <c r="B520" s="44" t="s">
        <v>91</v>
      </c>
      <c r="D520" s="45"/>
      <c r="E520" s="45">
        <v>23</v>
      </c>
      <c r="F520" s="45">
        <v>18</v>
      </c>
      <c r="G520" s="45">
        <v>16</v>
      </c>
      <c r="H520" s="45">
        <v>15</v>
      </c>
    </row>
    <row r="521" spans="1:8" x14ac:dyDescent="0.25">
      <c r="B521" s="46" t="s">
        <v>92</v>
      </c>
      <c r="D521" s="47"/>
      <c r="E521" s="47">
        <v>14</v>
      </c>
      <c r="F521" s="47">
        <v>9</v>
      </c>
      <c r="G521" s="45">
        <v>11</v>
      </c>
      <c r="H521" s="45">
        <v>10</v>
      </c>
    </row>
    <row r="522" spans="1:8" x14ac:dyDescent="0.25">
      <c r="B522" s="46" t="s">
        <v>93</v>
      </c>
      <c r="D522" s="48"/>
      <c r="E522" s="48">
        <v>29</v>
      </c>
      <c r="F522" s="48">
        <v>28</v>
      </c>
      <c r="G522" s="45">
        <v>30</v>
      </c>
      <c r="H522" s="45">
        <v>31</v>
      </c>
    </row>
    <row r="523" spans="1:8" x14ac:dyDescent="0.25">
      <c r="B523" s="46" t="s">
        <v>94</v>
      </c>
      <c r="D523" s="47"/>
      <c r="E523" s="47">
        <v>15</v>
      </c>
      <c r="F523" s="47">
        <v>18</v>
      </c>
      <c r="G523" s="45">
        <v>11</v>
      </c>
      <c r="H523" s="45">
        <v>13</v>
      </c>
    </row>
    <row r="524" spans="1:8" x14ac:dyDescent="0.25">
      <c r="B524" s="46" t="s">
        <v>95</v>
      </c>
      <c r="D524" s="47"/>
      <c r="E524" s="47">
        <v>2</v>
      </c>
      <c r="F524" s="47">
        <v>6</v>
      </c>
      <c r="G524" s="45">
        <v>8</v>
      </c>
      <c r="H524" s="45">
        <v>12</v>
      </c>
    </row>
    <row r="525" spans="1:8" ht="39" thickBot="1" x14ac:dyDescent="0.3">
      <c r="B525" s="49" t="s">
        <v>96</v>
      </c>
      <c r="D525" s="50"/>
      <c r="E525" s="50">
        <v>2</v>
      </c>
      <c r="F525" s="50">
        <v>2</v>
      </c>
      <c r="G525" s="50">
        <v>3</v>
      </c>
      <c r="H525" s="50">
        <v>0</v>
      </c>
    </row>
    <row r="526" spans="1:8" ht="15.75" thickBot="1" x14ac:dyDescent="0.3">
      <c r="A526" s="55" t="s">
        <v>67</v>
      </c>
      <c r="B526" s="56" t="s">
        <v>88</v>
      </c>
      <c r="C526" s="57" t="s">
        <v>10</v>
      </c>
      <c r="D526" s="57" t="s">
        <v>9</v>
      </c>
      <c r="E526" s="57" t="s">
        <v>70</v>
      </c>
      <c r="F526" s="57" t="s">
        <v>69</v>
      </c>
      <c r="G526" s="57" t="s">
        <v>68</v>
      </c>
      <c r="H526" s="57" t="s">
        <v>87</v>
      </c>
    </row>
    <row r="527" spans="1:8" x14ac:dyDescent="0.25">
      <c r="B527" s="42" t="s">
        <v>90</v>
      </c>
      <c r="C527" s="43">
        <v>29</v>
      </c>
      <c r="D527" s="43">
        <v>27</v>
      </c>
      <c r="E527" s="43">
        <v>23</v>
      </c>
      <c r="F527" s="43">
        <v>33</v>
      </c>
      <c r="G527" s="43">
        <v>28</v>
      </c>
      <c r="H527" s="43">
        <v>30</v>
      </c>
    </row>
    <row r="528" spans="1:8" x14ac:dyDescent="0.25">
      <c r="A528" s="55"/>
      <c r="B528" s="44" t="s">
        <v>91</v>
      </c>
      <c r="C528" s="45">
        <v>12</v>
      </c>
      <c r="D528" s="45">
        <v>8</v>
      </c>
      <c r="E528" s="45">
        <v>7</v>
      </c>
      <c r="F528" s="45">
        <v>13</v>
      </c>
      <c r="G528" s="45">
        <v>10</v>
      </c>
      <c r="H528" s="45">
        <v>6</v>
      </c>
    </row>
    <row r="529" spans="1:8" x14ac:dyDescent="0.25">
      <c r="B529" s="46" t="s">
        <v>92</v>
      </c>
      <c r="C529" s="47">
        <v>11</v>
      </c>
      <c r="D529" s="47">
        <v>5</v>
      </c>
      <c r="E529" s="47">
        <v>4</v>
      </c>
      <c r="F529" s="47">
        <v>9</v>
      </c>
      <c r="G529" s="45">
        <v>9</v>
      </c>
      <c r="H529" s="45">
        <v>5</v>
      </c>
    </row>
    <row r="530" spans="1:8" x14ac:dyDescent="0.25">
      <c r="B530" s="46" t="s">
        <v>93</v>
      </c>
      <c r="C530" s="48">
        <v>18</v>
      </c>
      <c r="D530" s="48">
        <v>16</v>
      </c>
      <c r="E530" s="48">
        <v>13</v>
      </c>
      <c r="F530" s="48">
        <v>25</v>
      </c>
      <c r="G530" s="45">
        <v>22</v>
      </c>
      <c r="H530" s="45">
        <v>24</v>
      </c>
    </row>
    <row r="531" spans="1:8" x14ac:dyDescent="0.25">
      <c r="B531" s="46" t="s">
        <v>94</v>
      </c>
      <c r="C531" s="47">
        <v>13</v>
      </c>
      <c r="D531" s="47">
        <v>16</v>
      </c>
      <c r="E531" s="47">
        <v>13</v>
      </c>
      <c r="F531" s="47">
        <v>11</v>
      </c>
      <c r="G531" s="45">
        <v>9</v>
      </c>
      <c r="H531" s="45">
        <v>10</v>
      </c>
    </row>
    <row r="532" spans="1:8" x14ac:dyDescent="0.25">
      <c r="B532" s="46" t="s">
        <v>95</v>
      </c>
      <c r="C532" s="47">
        <v>0</v>
      </c>
      <c r="D532" s="47">
        <v>0</v>
      </c>
      <c r="E532" s="47">
        <v>2</v>
      </c>
      <c r="F532" s="47">
        <v>3</v>
      </c>
      <c r="G532" s="45">
        <v>4</v>
      </c>
      <c r="H532" s="45">
        <v>9</v>
      </c>
    </row>
    <row r="533" spans="1:8" ht="39" thickBot="1" x14ac:dyDescent="0.3">
      <c r="B533" s="49" t="s">
        <v>96</v>
      </c>
      <c r="C533" s="50">
        <v>4</v>
      </c>
      <c r="D533" s="50">
        <v>3</v>
      </c>
      <c r="E533" s="50">
        <v>1</v>
      </c>
      <c r="F533" s="50">
        <v>6</v>
      </c>
      <c r="G533" s="99">
        <v>5</v>
      </c>
      <c r="H533" s="99">
        <v>5</v>
      </c>
    </row>
    <row r="534" spans="1:8" ht="15.75" thickBot="1" x14ac:dyDescent="0.3">
      <c r="A534" s="55" t="s">
        <v>85</v>
      </c>
      <c r="B534" s="56" t="s">
        <v>88</v>
      </c>
      <c r="F534" s="64"/>
      <c r="G534" s="64" t="s">
        <v>82</v>
      </c>
      <c r="H534" s="64" t="s">
        <v>89</v>
      </c>
    </row>
    <row r="535" spans="1:8" x14ac:dyDescent="0.25">
      <c r="B535" s="42" t="s">
        <v>90</v>
      </c>
      <c r="F535" s="58"/>
      <c r="G535" s="58">
        <v>28</v>
      </c>
      <c r="H535" s="58">
        <v>16</v>
      </c>
    </row>
    <row r="536" spans="1:8" x14ac:dyDescent="0.25">
      <c r="A536" s="55"/>
      <c r="B536" s="44" t="s">
        <v>91</v>
      </c>
      <c r="F536" s="59"/>
      <c r="G536" s="59">
        <v>6</v>
      </c>
      <c r="H536" s="59">
        <v>10</v>
      </c>
    </row>
    <row r="537" spans="1:8" x14ac:dyDescent="0.25">
      <c r="B537" s="46" t="s">
        <v>92</v>
      </c>
      <c r="F537" s="59"/>
      <c r="G537" s="59">
        <v>6</v>
      </c>
      <c r="H537" s="59">
        <v>9</v>
      </c>
    </row>
    <row r="538" spans="1:8" x14ac:dyDescent="0.25">
      <c r="B538" s="46" t="s">
        <v>93</v>
      </c>
      <c r="F538" s="59"/>
      <c r="G538" s="59">
        <v>18</v>
      </c>
      <c r="H538" s="59">
        <v>14</v>
      </c>
    </row>
    <row r="539" spans="1:8" x14ac:dyDescent="0.25">
      <c r="B539" s="46" t="s">
        <v>94</v>
      </c>
      <c r="F539" s="59"/>
      <c r="G539" s="59">
        <v>9</v>
      </c>
      <c r="H539" s="59">
        <v>2</v>
      </c>
    </row>
    <row r="540" spans="1:8" x14ac:dyDescent="0.25">
      <c r="B540" s="46" t="s">
        <v>95</v>
      </c>
      <c r="F540" s="59"/>
      <c r="G540" s="59">
        <v>8</v>
      </c>
      <c r="H540" s="59">
        <v>4</v>
      </c>
    </row>
    <row r="541" spans="1:8" ht="38.25" x14ac:dyDescent="0.25">
      <c r="B541" s="49" t="s">
        <v>96</v>
      </c>
      <c r="F541" s="62"/>
      <c r="G541" s="62">
        <v>5</v>
      </c>
      <c r="H541" s="62">
        <v>0</v>
      </c>
    </row>
  </sheetData>
  <autoFilter ref="AA1:AF541"/>
  <mergeCells count="4">
    <mergeCell ref="C1:H1"/>
    <mergeCell ref="I1:N1"/>
    <mergeCell ref="O1:T1"/>
    <mergeCell ref="U1:Z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Q604"/>
  <sheetViews>
    <sheetView zoomScale="80" zoomScaleNormal="80" workbookViewId="0">
      <selection activeCell="B27" sqref="B27"/>
    </sheetView>
  </sheetViews>
  <sheetFormatPr baseColWidth="10" defaultRowHeight="15" x14ac:dyDescent="0.25"/>
  <cols>
    <col min="2" max="2" width="51.140625" bestFit="1" customWidth="1"/>
  </cols>
  <sheetData>
    <row r="1" spans="1:17" ht="15.75" thickBot="1" x14ac:dyDescent="0.3"/>
    <row r="2" spans="1:17" ht="15.75" hidden="1" thickBot="1" x14ac:dyDescent="0.3">
      <c r="B2" s="38"/>
      <c r="C2" s="39"/>
      <c r="D2" s="39"/>
      <c r="E2" s="39"/>
      <c r="F2" s="39"/>
      <c r="G2" s="39"/>
      <c r="H2" s="39"/>
      <c r="I2" s="39"/>
      <c r="J2" s="39"/>
      <c r="K2" s="39"/>
      <c r="L2" s="39"/>
      <c r="M2" s="39"/>
      <c r="N2" s="39"/>
      <c r="O2" s="39"/>
      <c r="P2" s="39"/>
      <c r="Q2" s="39"/>
    </row>
    <row r="3" spans="1:17" ht="15.75" thickBot="1" x14ac:dyDescent="0.3">
      <c r="A3" s="37" t="s">
        <v>13</v>
      </c>
      <c r="B3" s="40" t="s">
        <v>88</v>
      </c>
      <c r="C3" s="41" t="s">
        <v>89</v>
      </c>
      <c r="D3" s="41" t="s">
        <v>87</v>
      </c>
      <c r="E3" s="41" t="s">
        <v>82</v>
      </c>
      <c r="F3" s="41" t="s">
        <v>68</v>
      </c>
      <c r="G3" s="41" t="s">
        <v>4</v>
      </c>
      <c r="H3" s="41" t="s">
        <v>69</v>
      </c>
      <c r="I3" s="41" t="s">
        <v>3</v>
      </c>
      <c r="J3" s="41" t="s">
        <v>70</v>
      </c>
      <c r="K3" s="41" t="s">
        <v>2</v>
      </c>
      <c r="L3" s="41" t="s">
        <v>9</v>
      </c>
      <c r="M3" s="41" t="s">
        <v>1</v>
      </c>
      <c r="N3" s="41" t="s">
        <v>10</v>
      </c>
      <c r="O3" s="41" t="s">
        <v>0</v>
      </c>
      <c r="P3" s="41" t="s">
        <v>11</v>
      </c>
      <c r="Q3" s="41" t="s">
        <v>12</v>
      </c>
    </row>
    <row r="4" spans="1:17" x14ac:dyDescent="0.25">
      <c r="A4" s="37"/>
      <c r="B4" s="42" t="s">
        <v>90</v>
      </c>
      <c r="C4" s="110">
        <v>1785</v>
      </c>
      <c r="D4" s="111">
        <v>1482</v>
      </c>
      <c r="E4" s="113">
        <v>1813</v>
      </c>
      <c r="F4" s="116">
        <v>1412</v>
      </c>
      <c r="G4" s="43">
        <v>1795</v>
      </c>
      <c r="H4" s="43">
        <v>1241</v>
      </c>
      <c r="I4" s="43">
        <v>1712</v>
      </c>
      <c r="J4" s="43">
        <v>1231</v>
      </c>
      <c r="K4" s="43">
        <v>1739</v>
      </c>
      <c r="L4" s="43">
        <v>1235</v>
      </c>
      <c r="M4" s="43">
        <v>1729</v>
      </c>
      <c r="N4" s="43">
        <v>1138</v>
      </c>
      <c r="O4" s="43">
        <v>1712</v>
      </c>
      <c r="P4" s="43">
        <v>686</v>
      </c>
      <c r="Q4" s="43">
        <v>621</v>
      </c>
    </row>
    <row r="5" spans="1:17" x14ac:dyDescent="0.25">
      <c r="A5" s="37"/>
      <c r="B5" s="44" t="s">
        <v>91</v>
      </c>
      <c r="C5" s="108">
        <v>913</v>
      </c>
      <c r="D5" s="107">
        <v>673</v>
      </c>
      <c r="E5" s="45">
        <v>925</v>
      </c>
      <c r="F5" s="114">
        <v>624</v>
      </c>
      <c r="G5" s="45">
        <v>944</v>
      </c>
      <c r="H5" s="45">
        <v>611</v>
      </c>
      <c r="I5" s="45">
        <v>837</v>
      </c>
      <c r="J5" s="45">
        <v>589</v>
      </c>
      <c r="K5" s="45">
        <v>833</v>
      </c>
      <c r="L5" s="45">
        <v>560</v>
      </c>
      <c r="M5" s="45">
        <v>853</v>
      </c>
      <c r="N5" s="45">
        <v>517</v>
      </c>
      <c r="O5" s="45">
        <v>844</v>
      </c>
      <c r="P5" s="45">
        <v>363</v>
      </c>
      <c r="Q5" s="45">
        <v>343</v>
      </c>
    </row>
    <row r="6" spans="1:17" x14ac:dyDescent="0.25">
      <c r="A6" s="37"/>
      <c r="B6" s="46" t="s">
        <v>92</v>
      </c>
      <c r="C6" s="47">
        <v>752</v>
      </c>
      <c r="D6" s="47">
        <v>540</v>
      </c>
      <c r="E6" s="112">
        <v>747</v>
      </c>
      <c r="F6" s="47">
        <v>467</v>
      </c>
      <c r="G6" s="47">
        <v>719</v>
      </c>
      <c r="H6" s="47">
        <v>441</v>
      </c>
      <c r="I6" s="47">
        <v>627</v>
      </c>
      <c r="J6" s="47">
        <v>342</v>
      </c>
      <c r="K6" s="47">
        <v>535</v>
      </c>
      <c r="L6" s="47">
        <v>317</v>
      </c>
      <c r="M6" s="47">
        <v>548</v>
      </c>
      <c r="N6" s="47">
        <v>299</v>
      </c>
      <c r="O6" s="47">
        <v>574</v>
      </c>
      <c r="P6" s="47">
        <v>251</v>
      </c>
      <c r="Q6" s="45">
        <v>253</v>
      </c>
    </row>
    <row r="7" spans="1:17" x14ac:dyDescent="0.25">
      <c r="A7" s="37"/>
      <c r="B7" s="46" t="s">
        <v>93</v>
      </c>
      <c r="C7" s="106">
        <v>1281</v>
      </c>
      <c r="D7" s="48">
        <v>1053</v>
      </c>
      <c r="E7" s="48">
        <v>1296</v>
      </c>
      <c r="F7" s="106">
        <v>964</v>
      </c>
      <c r="G7" s="48">
        <v>1311</v>
      </c>
      <c r="H7" s="48">
        <v>896</v>
      </c>
      <c r="I7" s="48">
        <v>1189</v>
      </c>
      <c r="J7" s="48">
        <v>881</v>
      </c>
      <c r="K7" s="48">
        <v>1195</v>
      </c>
      <c r="L7" s="48">
        <v>852</v>
      </c>
      <c r="M7" s="48" t="e">
        <v>#VALUE!</v>
      </c>
      <c r="N7" s="48">
        <v>823</v>
      </c>
      <c r="O7" s="48" t="e">
        <v>#VALUE!</v>
      </c>
      <c r="P7" s="48" t="e">
        <v>#VALUE!</v>
      </c>
      <c r="Q7" s="45" t="e">
        <v>#VALUE!</v>
      </c>
    </row>
    <row r="8" spans="1:17" x14ac:dyDescent="0.25">
      <c r="A8" s="37"/>
      <c r="B8" s="46" t="s">
        <v>94</v>
      </c>
      <c r="C8" s="47">
        <v>464</v>
      </c>
      <c r="D8" s="47">
        <v>422</v>
      </c>
      <c r="E8" s="47">
        <v>541</v>
      </c>
      <c r="F8" s="47">
        <v>449</v>
      </c>
      <c r="G8" s="47">
        <v>485</v>
      </c>
      <c r="H8" s="47">
        <v>349</v>
      </c>
      <c r="I8" s="47">
        <v>518</v>
      </c>
      <c r="J8" s="47">
        <v>370</v>
      </c>
      <c r="K8" s="47">
        <v>579</v>
      </c>
      <c r="L8" s="47">
        <v>421</v>
      </c>
      <c r="M8" s="47">
        <v>566</v>
      </c>
      <c r="N8" s="47">
        <v>386</v>
      </c>
      <c r="O8" s="47">
        <v>559</v>
      </c>
      <c r="P8" s="47">
        <v>212</v>
      </c>
      <c r="Q8" s="45">
        <v>195</v>
      </c>
    </row>
    <row r="9" spans="1:17" x14ac:dyDescent="0.25">
      <c r="A9" s="37"/>
      <c r="B9" s="46" t="s">
        <v>95</v>
      </c>
      <c r="C9" s="47">
        <v>276</v>
      </c>
      <c r="D9" s="47">
        <v>176</v>
      </c>
      <c r="E9" s="47">
        <v>122</v>
      </c>
      <c r="F9" s="117">
        <v>78</v>
      </c>
      <c r="G9" s="47">
        <v>74</v>
      </c>
      <c r="H9" s="47">
        <v>52</v>
      </c>
      <c r="I9" s="47">
        <v>51</v>
      </c>
      <c r="J9" s="47">
        <v>42</v>
      </c>
      <c r="K9" s="47">
        <v>30</v>
      </c>
      <c r="L9" s="47">
        <v>19</v>
      </c>
      <c r="M9" s="47">
        <v>14</v>
      </c>
      <c r="N9" s="47">
        <v>9</v>
      </c>
      <c r="O9" s="47">
        <v>18</v>
      </c>
      <c r="P9" s="47">
        <v>5</v>
      </c>
      <c r="Q9" s="45">
        <v>19</v>
      </c>
    </row>
    <row r="10" spans="1:17" ht="15.75" thickBot="1" x14ac:dyDescent="0.3">
      <c r="A10" s="37"/>
      <c r="B10" s="49" t="s">
        <v>96</v>
      </c>
      <c r="C10" s="109">
        <v>132</v>
      </c>
      <c r="D10" s="50">
        <v>211</v>
      </c>
      <c r="E10" s="50">
        <v>225</v>
      </c>
      <c r="F10" s="115">
        <v>261</v>
      </c>
      <c r="G10" s="50">
        <v>292</v>
      </c>
      <c r="H10" s="50">
        <v>229</v>
      </c>
      <c r="I10" s="50">
        <v>306</v>
      </c>
      <c r="J10" s="50">
        <v>230</v>
      </c>
      <c r="K10" s="50">
        <v>297</v>
      </c>
      <c r="L10" s="50">
        <v>235</v>
      </c>
      <c r="M10" s="50">
        <v>298</v>
      </c>
      <c r="N10" s="50">
        <v>226</v>
      </c>
      <c r="O10" s="50" t="e">
        <v>#VALUE!</v>
      </c>
      <c r="P10" s="50">
        <v>106</v>
      </c>
      <c r="Q10" s="50" t="e">
        <v>#VALUE!</v>
      </c>
    </row>
    <row r="11" spans="1:17" ht="15.75" hidden="1" thickBot="1" x14ac:dyDescent="0.3">
      <c r="A11" s="37"/>
    </row>
    <row r="12" spans="1:17" ht="15.75" hidden="1" thickBot="1" x14ac:dyDescent="0.3">
      <c r="A12" s="37"/>
    </row>
    <row r="13" spans="1:17" ht="15.75" hidden="1" thickBot="1" x14ac:dyDescent="0.3">
      <c r="B13" s="38"/>
      <c r="C13" s="52"/>
      <c r="D13" s="52"/>
      <c r="E13" s="52"/>
      <c r="F13" s="52"/>
      <c r="G13" s="52"/>
      <c r="H13" s="52"/>
      <c r="I13" s="52"/>
      <c r="J13" s="52"/>
      <c r="K13" s="52"/>
      <c r="L13" s="52"/>
      <c r="M13" s="52"/>
      <c r="N13" s="52"/>
      <c r="O13" s="52"/>
      <c r="P13" s="39"/>
      <c r="Q13" s="39"/>
    </row>
    <row r="14" spans="1:17" ht="15.75" thickBot="1" x14ac:dyDescent="0.3">
      <c r="A14" s="51" t="s">
        <v>14</v>
      </c>
      <c r="B14" s="40" t="s">
        <v>88</v>
      </c>
      <c r="C14" s="41" t="s">
        <v>89</v>
      </c>
      <c r="D14" s="41" t="s">
        <v>87</v>
      </c>
      <c r="E14" s="41" t="s">
        <v>82</v>
      </c>
      <c r="F14" s="41" t="s">
        <v>68</v>
      </c>
      <c r="G14" s="41" t="s">
        <v>4</v>
      </c>
      <c r="H14" s="41" t="s">
        <v>69</v>
      </c>
      <c r="I14" s="41" t="s">
        <v>3</v>
      </c>
      <c r="J14" s="41" t="s">
        <v>70</v>
      </c>
      <c r="K14" s="41" t="s">
        <v>2</v>
      </c>
      <c r="L14" s="41" t="s">
        <v>9</v>
      </c>
      <c r="M14" s="41" t="s">
        <v>1</v>
      </c>
      <c r="N14" s="41" t="s">
        <v>10</v>
      </c>
      <c r="O14" s="41" t="s">
        <v>0</v>
      </c>
      <c r="P14" s="41" t="s">
        <v>11</v>
      </c>
      <c r="Q14" s="41" t="s">
        <v>12</v>
      </c>
    </row>
    <row r="15" spans="1:17" x14ac:dyDescent="0.25">
      <c r="A15" s="37"/>
      <c r="B15" s="42" t="s">
        <v>90</v>
      </c>
      <c r="C15" s="43">
        <v>123</v>
      </c>
      <c r="D15" s="43">
        <v>43</v>
      </c>
      <c r="E15" s="43">
        <v>123</v>
      </c>
      <c r="F15" s="43">
        <v>47</v>
      </c>
      <c r="G15" s="43">
        <v>116</v>
      </c>
      <c r="H15" s="43">
        <v>46</v>
      </c>
      <c r="I15" s="43">
        <v>107</v>
      </c>
      <c r="J15" s="43">
        <v>42</v>
      </c>
      <c r="K15" s="43">
        <v>109</v>
      </c>
      <c r="L15" s="43">
        <v>39</v>
      </c>
      <c r="M15" s="43">
        <v>108</v>
      </c>
      <c r="N15" s="43">
        <v>38</v>
      </c>
      <c r="O15" s="43">
        <v>120</v>
      </c>
      <c r="P15" s="43">
        <v>0</v>
      </c>
      <c r="Q15" s="43">
        <v>62</v>
      </c>
    </row>
    <row r="16" spans="1:17" x14ac:dyDescent="0.25">
      <c r="A16" s="37"/>
      <c r="B16" s="44" t="s">
        <v>91</v>
      </c>
      <c r="C16" s="45">
        <v>46</v>
      </c>
      <c r="D16" s="45">
        <v>9</v>
      </c>
      <c r="E16" s="45">
        <v>44</v>
      </c>
      <c r="F16" s="45">
        <v>11</v>
      </c>
      <c r="G16" s="45">
        <v>63</v>
      </c>
      <c r="H16" s="45">
        <v>15</v>
      </c>
      <c r="I16" s="45">
        <v>41</v>
      </c>
      <c r="J16" s="45">
        <v>11</v>
      </c>
      <c r="K16" s="45">
        <v>35</v>
      </c>
      <c r="L16" s="45">
        <v>12</v>
      </c>
      <c r="M16" s="45">
        <v>50</v>
      </c>
      <c r="N16" s="45">
        <v>10</v>
      </c>
      <c r="O16" s="45">
        <v>38</v>
      </c>
      <c r="P16" s="45">
        <v>0</v>
      </c>
      <c r="Q16" s="45">
        <v>17</v>
      </c>
    </row>
    <row r="17" spans="1:17" x14ac:dyDescent="0.25">
      <c r="A17" s="37"/>
      <c r="B17" s="46" t="s">
        <v>92</v>
      </c>
      <c r="C17" s="47">
        <v>33</v>
      </c>
      <c r="D17" s="47">
        <v>6</v>
      </c>
      <c r="E17" s="47">
        <v>32</v>
      </c>
      <c r="F17" s="47">
        <v>9</v>
      </c>
      <c r="G17" s="47">
        <v>45</v>
      </c>
      <c r="H17" s="47">
        <v>10</v>
      </c>
      <c r="I17" s="47">
        <v>22</v>
      </c>
      <c r="J17" s="47">
        <v>5</v>
      </c>
      <c r="K17" s="47">
        <v>13</v>
      </c>
      <c r="L17" s="47">
        <v>4</v>
      </c>
      <c r="M17" s="47">
        <v>24</v>
      </c>
      <c r="N17" s="47">
        <v>4</v>
      </c>
      <c r="O17" s="47">
        <v>17</v>
      </c>
      <c r="P17" s="47">
        <v>0</v>
      </c>
      <c r="Q17" s="45">
        <v>7</v>
      </c>
    </row>
    <row r="18" spans="1:17" x14ac:dyDescent="0.25">
      <c r="A18" s="37"/>
      <c r="B18" s="46" t="s">
        <v>93</v>
      </c>
      <c r="C18" s="48">
        <v>73</v>
      </c>
      <c r="D18" s="48">
        <v>25</v>
      </c>
      <c r="E18" s="48">
        <v>62</v>
      </c>
      <c r="F18" s="48">
        <v>30</v>
      </c>
      <c r="G18" s="48">
        <v>82</v>
      </c>
      <c r="H18" s="48">
        <v>26</v>
      </c>
      <c r="I18" s="48">
        <v>56</v>
      </c>
      <c r="J18" s="48">
        <v>23</v>
      </c>
      <c r="K18" s="48">
        <v>58</v>
      </c>
      <c r="L18" s="48">
        <v>26</v>
      </c>
      <c r="M18" s="48">
        <v>66</v>
      </c>
      <c r="N18" s="48">
        <v>30</v>
      </c>
      <c r="O18" s="48">
        <v>72</v>
      </c>
      <c r="P18" s="48">
        <v>0</v>
      </c>
      <c r="Q18" s="45">
        <v>24</v>
      </c>
    </row>
    <row r="19" spans="1:17" x14ac:dyDescent="0.25">
      <c r="A19" s="37"/>
      <c r="B19" s="46" t="s">
        <v>94</v>
      </c>
      <c r="C19" s="47">
        <v>37</v>
      </c>
      <c r="D19" s="47">
        <v>15</v>
      </c>
      <c r="E19" s="47">
        <v>49</v>
      </c>
      <c r="F19" s="47">
        <v>18</v>
      </c>
      <c r="G19" s="47">
        <v>36</v>
      </c>
      <c r="H19" s="47">
        <v>20</v>
      </c>
      <c r="I19" s="47">
        <v>44</v>
      </c>
      <c r="J19" s="47">
        <v>15</v>
      </c>
      <c r="K19" s="47">
        <v>46</v>
      </c>
      <c r="L19" s="47">
        <v>16</v>
      </c>
      <c r="M19" s="47">
        <v>38</v>
      </c>
      <c r="N19" s="47">
        <v>14</v>
      </c>
      <c r="O19" s="47">
        <v>55</v>
      </c>
      <c r="P19" s="47">
        <v>0</v>
      </c>
      <c r="Q19" s="45">
        <v>41</v>
      </c>
    </row>
    <row r="20" spans="1:17" x14ac:dyDescent="0.25">
      <c r="A20" s="37"/>
      <c r="B20" s="46" t="s">
        <v>95</v>
      </c>
      <c r="C20" s="47">
        <v>30</v>
      </c>
      <c r="D20" s="47">
        <v>9</v>
      </c>
      <c r="E20" s="47">
        <v>11</v>
      </c>
      <c r="F20" s="47">
        <v>8</v>
      </c>
      <c r="G20" s="47">
        <v>6</v>
      </c>
      <c r="H20" s="47">
        <v>5</v>
      </c>
      <c r="I20" s="47">
        <v>6</v>
      </c>
      <c r="J20" s="47">
        <v>3</v>
      </c>
      <c r="K20" s="47">
        <v>1</v>
      </c>
      <c r="L20" s="47">
        <v>1</v>
      </c>
      <c r="M20" s="47">
        <v>2</v>
      </c>
      <c r="N20" s="47">
        <v>1</v>
      </c>
      <c r="O20" s="47">
        <v>1</v>
      </c>
      <c r="P20" s="47">
        <v>0</v>
      </c>
      <c r="Q20" s="45">
        <v>0</v>
      </c>
    </row>
    <row r="21" spans="1:17" ht="15.75" thickBot="1" x14ac:dyDescent="0.3">
      <c r="B21" s="49" t="s">
        <v>96</v>
      </c>
      <c r="C21" s="50">
        <v>10</v>
      </c>
      <c r="D21" s="50">
        <v>10</v>
      </c>
      <c r="E21" s="50">
        <v>19</v>
      </c>
      <c r="F21" s="50">
        <v>10</v>
      </c>
      <c r="G21" s="50">
        <v>11</v>
      </c>
      <c r="H21" s="50">
        <v>6</v>
      </c>
      <c r="I21" s="50">
        <v>16</v>
      </c>
      <c r="J21" s="50">
        <v>13</v>
      </c>
      <c r="K21" s="50">
        <v>27</v>
      </c>
      <c r="L21" s="50">
        <v>10</v>
      </c>
      <c r="M21" s="50">
        <v>18</v>
      </c>
      <c r="N21" s="50">
        <v>13</v>
      </c>
      <c r="O21" s="50">
        <v>26</v>
      </c>
      <c r="P21" s="50">
        <v>0</v>
      </c>
      <c r="Q21" s="50">
        <v>4</v>
      </c>
    </row>
    <row r="22" spans="1:17" ht="15.75" hidden="1" thickBot="1" x14ac:dyDescent="0.3"/>
    <row r="23" spans="1:17" ht="14.25" hidden="1" customHeight="1" thickBot="1" x14ac:dyDescent="0.3">
      <c r="B23" s="38"/>
      <c r="C23" s="53" t="s">
        <v>70</v>
      </c>
      <c r="D23" s="53" t="s">
        <v>9</v>
      </c>
      <c r="E23" s="53" t="s">
        <v>10</v>
      </c>
      <c r="F23" s="53" t="s">
        <v>11</v>
      </c>
      <c r="G23" s="54" t="s">
        <v>97</v>
      </c>
      <c r="H23" s="53" t="s">
        <v>98</v>
      </c>
      <c r="I23" s="54" t="s">
        <v>99</v>
      </c>
      <c r="J23" s="53" t="s">
        <v>100</v>
      </c>
      <c r="K23" s="54"/>
      <c r="M23" s="53"/>
      <c r="O23" s="54"/>
      <c r="Q23" s="53"/>
    </row>
    <row r="24" spans="1:17" ht="14.25" customHeight="1" thickBot="1" x14ac:dyDescent="0.3">
      <c r="A24" s="55" t="s">
        <v>15</v>
      </c>
      <c r="B24" s="56" t="s">
        <v>88</v>
      </c>
      <c r="C24" s="57" t="s">
        <v>89</v>
      </c>
      <c r="D24" s="57" t="s">
        <v>82</v>
      </c>
      <c r="E24" s="57" t="s">
        <v>4</v>
      </c>
      <c r="F24" s="57" t="s">
        <v>3</v>
      </c>
      <c r="G24" s="57" t="s">
        <v>2</v>
      </c>
      <c r="H24" s="57" t="s">
        <v>1</v>
      </c>
      <c r="I24" s="57" t="s">
        <v>0</v>
      </c>
      <c r="J24" s="57" t="s">
        <v>12</v>
      </c>
      <c r="K24" s="57"/>
      <c r="M24" s="57"/>
      <c r="O24" s="57"/>
      <c r="Q24" s="57"/>
    </row>
    <row r="25" spans="1:17" ht="14.25" customHeight="1" x14ac:dyDescent="0.25">
      <c r="B25" s="42" t="s">
        <v>90</v>
      </c>
      <c r="C25" s="43">
        <v>39</v>
      </c>
      <c r="D25" s="43">
        <v>38</v>
      </c>
      <c r="E25" s="43">
        <v>32</v>
      </c>
      <c r="F25" s="43">
        <v>30</v>
      </c>
      <c r="G25" s="43">
        <v>32</v>
      </c>
      <c r="H25" s="43">
        <v>28</v>
      </c>
      <c r="I25" s="43">
        <v>33</v>
      </c>
      <c r="J25" s="43">
        <v>27</v>
      </c>
      <c r="K25" s="43"/>
      <c r="M25" s="43"/>
      <c r="O25" s="43"/>
      <c r="Q25" s="43"/>
    </row>
    <row r="26" spans="1:17" ht="14.25" customHeight="1" x14ac:dyDescent="0.25">
      <c r="B26" s="44" t="s">
        <v>91</v>
      </c>
      <c r="C26" s="45">
        <v>12</v>
      </c>
      <c r="D26" s="45">
        <v>10</v>
      </c>
      <c r="E26" s="45">
        <v>15</v>
      </c>
      <c r="F26" s="45">
        <v>6</v>
      </c>
      <c r="G26" s="45">
        <v>11</v>
      </c>
      <c r="H26" s="45">
        <v>10</v>
      </c>
      <c r="I26" s="45">
        <v>4</v>
      </c>
      <c r="J26" s="45">
        <v>9</v>
      </c>
      <c r="K26" s="45"/>
      <c r="M26" s="45"/>
      <c r="O26" s="45"/>
      <c r="Q26" s="45"/>
    </row>
    <row r="27" spans="1:17" ht="14.25" customHeight="1" x14ac:dyDescent="0.25">
      <c r="B27" s="46" t="s">
        <v>92</v>
      </c>
      <c r="C27" s="45">
        <v>4</v>
      </c>
      <c r="D27" s="45">
        <v>7</v>
      </c>
      <c r="E27" s="45">
        <v>6</v>
      </c>
      <c r="F27" s="45">
        <v>4</v>
      </c>
      <c r="G27" s="47">
        <v>1</v>
      </c>
      <c r="H27" s="45">
        <v>2</v>
      </c>
      <c r="I27" s="47">
        <v>1</v>
      </c>
      <c r="J27" s="45">
        <v>4</v>
      </c>
      <c r="K27" s="47"/>
      <c r="M27" s="45"/>
      <c r="O27" s="47"/>
      <c r="Q27" s="45"/>
    </row>
    <row r="28" spans="1:17" ht="14.25" customHeight="1" x14ac:dyDescent="0.25">
      <c r="B28" s="46" t="s">
        <v>93</v>
      </c>
      <c r="C28" s="45">
        <v>18</v>
      </c>
      <c r="D28" s="45">
        <v>12</v>
      </c>
      <c r="E28" s="45">
        <v>19</v>
      </c>
      <c r="F28" s="45">
        <v>6</v>
      </c>
      <c r="G28" s="48">
        <v>15</v>
      </c>
      <c r="H28" s="45">
        <v>16</v>
      </c>
      <c r="I28" s="48">
        <v>13</v>
      </c>
      <c r="J28" s="45">
        <v>12</v>
      </c>
      <c r="K28" s="48"/>
      <c r="M28" s="45"/>
      <c r="O28" s="48"/>
      <c r="Q28" s="45"/>
    </row>
    <row r="29" spans="1:17" ht="14.25" customHeight="1" x14ac:dyDescent="0.25">
      <c r="B29" s="46" t="s">
        <v>94</v>
      </c>
      <c r="C29" s="45">
        <v>15</v>
      </c>
      <c r="D29" s="45">
        <v>15</v>
      </c>
      <c r="E29" s="45">
        <v>14</v>
      </c>
      <c r="F29" s="45">
        <v>18</v>
      </c>
      <c r="G29" s="47">
        <v>18</v>
      </c>
      <c r="H29" s="45">
        <v>14</v>
      </c>
      <c r="I29" s="47">
        <v>23</v>
      </c>
      <c r="J29" s="45">
        <v>16</v>
      </c>
      <c r="K29" s="47"/>
      <c r="M29" s="45"/>
      <c r="O29" s="47"/>
      <c r="Q29" s="45"/>
    </row>
    <row r="30" spans="1:17" ht="14.25" customHeight="1" x14ac:dyDescent="0.25">
      <c r="B30" s="46" t="s">
        <v>95</v>
      </c>
      <c r="C30" s="45">
        <v>12</v>
      </c>
      <c r="D30" s="45">
        <v>4</v>
      </c>
      <c r="E30" s="45">
        <v>1</v>
      </c>
      <c r="F30" s="45">
        <v>1</v>
      </c>
      <c r="G30" s="47">
        <v>0</v>
      </c>
      <c r="H30" s="45">
        <v>1</v>
      </c>
      <c r="I30" s="47">
        <v>0</v>
      </c>
      <c r="J30" s="45">
        <v>0</v>
      </c>
      <c r="K30" s="47"/>
      <c r="M30" s="45"/>
      <c r="O30" s="47"/>
      <c r="Q30" s="45"/>
    </row>
    <row r="31" spans="1:17" ht="14.25" customHeight="1" thickBot="1" x14ac:dyDescent="0.3">
      <c r="B31" s="49" t="s">
        <v>96</v>
      </c>
      <c r="C31" s="50">
        <v>0</v>
      </c>
      <c r="D31" s="50">
        <v>9</v>
      </c>
      <c r="E31" s="50">
        <v>2</v>
      </c>
      <c r="F31" s="50">
        <v>5</v>
      </c>
      <c r="G31" s="50">
        <v>3</v>
      </c>
      <c r="H31" s="50">
        <v>3</v>
      </c>
      <c r="I31" s="50">
        <v>6</v>
      </c>
      <c r="J31" s="50">
        <v>2</v>
      </c>
      <c r="K31" s="50"/>
      <c r="M31" s="50"/>
      <c r="O31" s="50"/>
      <c r="Q31" s="50"/>
    </row>
    <row r="32" spans="1:17" ht="14.25" hidden="1" customHeight="1" thickBot="1" x14ac:dyDescent="0.3"/>
    <row r="33" spans="1:17" ht="14.25" hidden="1" customHeight="1" thickBot="1" x14ac:dyDescent="0.3">
      <c r="B33" s="38"/>
      <c r="C33" s="53" t="s">
        <v>70</v>
      </c>
      <c r="D33" s="53" t="s">
        <v>9</v>
      </c>
      <c r="E33" s="53" t="s">
        <v>10</v>
      </c>
      <c r="F33" s="53" t="s">
        <v>11</v>
      </c>
      <c r="G33" s="54" t="s">
        <v>97</v>
      </c>
      <c r="H33" s="53" t="s">
        <v>98</v>
      </c>
      <c r="I33" s="54" t="s">
        <v>99</v>
      </c>
      <c r="J33" s="53" t="s">
        <v>100</v>
      </c>
      <c r="K33" s="54"/>
      <c r="M33" s="53"/>
      <c r="O33" s="54"/>
      <c r="Q33" s="53"/>
    </row>
    <row r="34" spans="1:17" ht="14.25" customHeight="1" thickBot="1" x14ac:dyDescent="0.3">
      <c r="A34" s="55" t="s">
        <v>16</v>
      </c>
      <c r="B34" s="56" t="s">
        <v>88</v>
      </c>
      <c r="C34" s="57" t="s">
        <v>89</v>
      </c>
      <c r="D34" s="57" t="s">
        <v>82</v>
      </c>
      <c r="E34" s="57" t="s">
        <v>4</v>
      </c>
      <c r="F34" s="57" t="s">
        <v>3</v>
      </c>
      <c r="G34" s="57" t="s">
        <v>2</v>
      </c>
      <c r="H34" s="57" t="s">
        <v>1</v>
      </c>
      <c r="I34" s="57" t="s">
        <v>0</v>
      </c>
      <c r="J34" s="57" t="s">
        <v>12</v>
      </c>
      <c r="K34" s="57"/>
      <c r="M34" s="57"/>
      <c r="O34" s="57"/>
      <c r="Q34" s="57"/>
    </row>
    <row r="35" spans="1:17" ht="14.25" customHeight="1" x14ac:dyDescent="0.25">
      <c r="B35" s="42" t="s">
        <v>90</v>
      </c>
      <c r="C35" s="58">
        <v>38</v>
      </c>
      <c r="D35" s="58">
        <v>40</v>
      </c>
      <c r="E35" s="58">
        <v>39</v>
      </c>
      <c r="F35" s="58">
        <v>35</v>
      </c>
      <c r="G35" s="43">
        <v>36</v>
      </c>
      <c r="H35" s="58">
        <v>39</v>
      </c>
      <c r="I35" s="43">
        <v>38</v>
      </c>
      <c r="J35" s="58">
        <v>35</v>
      </c>
      <c r="K35" s="43"/>
      <c r="M35" s="58"/>
      <c r="O35" s="43"/>
      <c r="Q35" s="58"/>
    </row>
    <row r="36" spans="1:17" ht="14.25" customHeight="1" x14ac:dyDescent="0.25">
      <c r="B36" s="44" t="s">
        <v>91</v>
      </c>
      <c r="C36" s="59">
        <v>13</v>
      </c>
      <c r="D36" s="59">
        <v>17</v>
      </c>
      <c r="E36" s="59">
        <v>19</v>
      </c>
      <c r="F36" s="59">
        <v>18</v>
      </c>
      <c r="G36" s="45">
        <v>10</v>
      </c>
      <c r="H36" s="59">
        <v>18</v>
      </c>
      <c r="I36" s="45">
        <v>15</v>
      </c>
      <c r="J36" s="59">
        <v>8</v>
      </c>
      <c r="K36" s="45"/>
      <c r="M36" s="59"/>
      <c r="O36" s="45"/>
      <c r="Q36" s="59"/>
    </row>
    <row r="37" spans="1:17" ht="14.25" customHeight="1" x14ac:dyDescent="0.25">
      <c r="B37" s="46" t="s">
        <v>92</v>
      </c>
      <c r="C37" s="60">
        <v>11</v>
      </c>
      <c r="D37" s="60">
        <v>15</v>
      </c>
      <c r="E37" s="60">
        <v>17</v>
      </c>
      <c r="F37" s="60">
        <v>11</v>
      </c>
      <c r="G37" s="47">
        <v>7</v>
      </c>
      <c r="H37" s="60">
        <v>11</v>
      </c>
      <c r="I37" s="47">
        <v>3</v>
      </c>
      <c r="J37" s="60">
        <v>3</v>
      </c>
      <c r="K37" s="47"/>
      <c r="M37" s="60"/>
      <c r="O37" s="47"/>
      <c r="Q37" s="60"/>
    </row>
    <row r="38" spans="1:17" ht="14.25" customHeight="1" x14ac:dyDescent="0.25">
      <c r="B38" s="46" t="s">
        <v>93</v>
      </c>
      <c r="C38" s="61">
        <v>14</v>
      </c>
      <c r="D38" s="61">
        <v>20</v>
      </c>
      <c r="E38" s="61">
        <v>24</v>
      </c>
      <c r="F38" s="61">
        <v>18</v>
      </c>
      <c r="G38" s="48">
        <v>15</v>
      </c>
      <c r="H38" s="61">
        <v>20</v>
      </c>
      <c r="I38" s="48">
        <v>19</v>
      </c>
      <c r="J38" s="61">
        <v>12</v>
      </c>
      <c r="K38" s="48"/>
      <c r="M38" s="61"/>
      <c r="O38" s="48"/>
      <c r="Q38" s="61"/>
    </row>
    <row r="39" spans="1:17" ht="14.25" customHeight="1" x14ac:dyDescent="0.25">
      <c r="B39" s="46" t="s">
        <v>94</v>
      </c>
      <c r="C39" s="60">
        <v>16</v>
      </c>
      <c r="D39" s="60">
        <v>16</v>
      </c>
      <c r="E39" s="60">
        <v>15</v>
      </c>
      <c r="F39" s="60">
        <v>13</v>
      </c>
      <c r="G39" s="47">
        <v>15</v>
      </c>
      <c r="H39" s="60">
        <v>14</v>
      </c>
      <c r="I39" s="47">
        <v>16</v>
      </c>
      <c r="J39" s="60">
        <v>25</v>
      </c>
      <c r="K39" s="47"/>
      <c r="M39" s="60"/>
      <c r="O39" s="47"/>
      <c r="Q39" s="60"/>
    </row>
    <row r="40" spans="1:17" ht="14.25" customHeight="1" x14ac:dyDescent="0.25">
      <c r="B40" s="46" t="s">
        <v>95</v>
      </c>
      <c r="C40" s="60">
        <v>9</v>
      </c>
      <c r="D40" s="60">
        <v>3</v>
      </c>
      <c r="E40" s="60">
        <v>3</v>
      </c>
      <c r="F40" s="60">
        <v>1</v>
      </c>
      <c r="G40" s="47">
        <v>0</v>
      </c>
      <c r="H40" s="60">
        <v>1</v>
      </c>
      <c r="I40" s="47">
        <v>0</v>
      </c>
      <c r="J40" s="60">
        <v>0</v>
      </c>
      <c r="K40" s="47"/>
      <c r="M40" s="60"/>
      <c r="O40" s="47"/>
      <c r="Q40" s="60"/>
    </row>
    <row r="41" spans="1:17" ht="14.25" customHeight="1" thickBot="1" x14ac:dyDescent="0.3">
      <c r="B41" s="49" t="s">
        <v>96</v>
      </c>
      <c r="C41" s="62">
        <v>0</v>
      </c>
      <c r="D41" s="62">
        <v>4</v>
      </c>
      <c r="E41" s="62">
        <v>2</v>
      </c>
      <c r="F41" s="62">
        <v>3</v>
      </c>
      <c r="G41" s="50">
        <v>11</v>
      </c>
      <c r="H41" s="62">
        <v>6</v>
      </c>
      <c r="I41" s="50">
        <v>7</v>
      </c>
      <c r="J41" s="62">
        <v>2</v>
      </c>
      <c r="K41" s="50"/>
      <c r="M41" s="62"/>
      <c r="O41" s="50"/>
      <c r="Q41" s="62"/>
    </row>
    <row r="42" spans="1:17" ht="14.25" hidden="1" customHeight="1" thickBot="1" x14ac:dyDescent="0.3"/>
    <row r="43" spans="1:17" ht="14.25" hidden="1" customHeight="1" thickBot="1" x14ac:dyDescent="0.3">
      <c r="B43" s="38"/>
      <c r="C43" s="54" t="s">
        <v>9</v>
      </c>
      <c r="D43" s="54" t="s">
        <v>1</v>
      </c>
      <c r="E43" s="54" t="s">
        <v>10</v>
      </c>
      <c r="F43" s="54" t="s">
        <v>0</v>
      </c>
      <c r="G43" s="54" t="s">
        <v>11</v>
      </c>
      <c r="H43" s="54" t="s">
        <v>12</v>
      </c>
      <c r="I43" s="54" t="s">
        <v>97</v>
      </c>
      <c r="J43" s="54" t="s">
        <v>101</v>
      </c>
      <c r="K43" s="54" t="s">
        <v>98</v>
      </c>
      <c r="L43" s="54" t="s">
        <v>102</v>
      </c>
      <c r="M43" s="54" t="s">
        <v>99</v>
      </c>
      <c r="N43" s="54" t="s">
        <v>103</v>
      </c>
      <c r="O43" s="54" t="s">
        <v>100</v>
      </c>
    </row>
    <row r="44" spans="1:17" ht="14.25" customHeight="1" thickBot="1" x14ac:dyDescent="0.3">
      <c r="A44" s="55" t="s">
        <v>17</v>
      </c>
      <c r="B44" s="56" t="s">
        <v>88</v>
      </c>
      <c r="C44" s="57" t="s">
        <v>89</v>
      </c>
      <c r="D44" s="57" t="s">
        <v>87</v>
      </c>
      <c r="E44" s="57" t="s">
        <v>82</v>
      </c>
      <c r="F44" s="57" t="s">
        <v>68</v>
      </c>
      <c r="G44" s="57" t="s">
        <v>4</v>
      </c>
      <c r="H44" s="57" t="s">
        <v>69</v>
      </c>
      <c r="I44" s="57" t="s">
        <v>3</v>
      </c>
      <c r="J44" s="57" t="s">
        <v>70</v>
      </c>
      <c r="K44" s="57" t="s">
        <v>2</v>
      </c>
      <c r="L44" s="57" t="s">
        <v>9</v>
      </c>
      <c r="M44" s="57" t="s">
        <v>1</v>
      </c>
      <c r="N44" s="57" t="s">
        <v>10</v>
      </c>
      <c r="O44" s="57" t="s">
        <v>0</v>
      </c>
    </row>
    <row r="45" spans="1:17" ht="14.25" customHeight="1" x14ac:dyDescent="0.25">
      <c r="B45" s="42" t="s">
        <v>90</v>
      </c>
      <c r="C45" s="43">
        <v>46</v>
      </c>
      <c r="D45" s="43">
        <v>43</v>
      </c>
      <c r="E45" s="43">
        <v>45</v>
      </c>
      <c r="F45" s="43">
        <v>47</v>
      </c>
      <c r="G45" s="43">
        <v>45</v>
      </c>
      <c r="H45" s="43">
        <v>46</v>
      </c>
      <c r="I45" s="43">
        <v>42</v>
      </c>
      <c r="J45" s="43">
        <v>42</v>
      </c>
      <c r="K45" s="43">
        <v>41</v>
      </c>
      <c r="L45" s="43">
        <v>39</v>
      </c>
      <c r="M45" s="43">
        <v>41</v>
      </c>
      <c r="N45" s="43">
        <v>38</v>
      </c>
      <c r="O45" s="43">
        <v>49</v>
      </c>
    </row>
    <row r="46" spans="1:17" ht="14.25" customHeight="1" x14ac:dyDescent="0.25">
      <c r="B46" s="44" t="s">
        <v>91</v>
      </c>
      <c r="C46" s="45">
        <v>21</v>
      </c>
      <c r="D46" s="45">
        <v>9</v>
      </c>
      <c r="E46" s="45">
        <v>17</v>
      </c>
      <c r="F46" s="45">
        <v>11</v>
      </c>
      <c r="G46" s="45">
        <v>29</v>
      </c>
      <c r="H46" s="45">
        <v>15</v>
      </c>
      <c r="I46" s="45">
        <v>17</v>
      </c>
      <c r="J46" s="45">
        <v>11</v>
      </c>
      <c r="K46" s="45">
        <v>14</v>
      </c>
      <c r="L46" s="45">
        <v>12</v>
      </c>
      <c r="M46" s="45">
        <v>22</v>
      </c>
      <c r="N46" s="45">
        <v>10</v>
      </c>
      <c r="O46" s="45">
        <v>19</v>
      </c>
    </row>
    <row r="47" spans="1:17" ht="14.25" customHeight="1" x14ac:dyDescent="0.25">
      <c r="B47" s="46" t="s">
        <v>92</v>
      </c>
      <c r="C47" s="47">
        <v>18</v>
      </c>
      <c r="D47" s="47">
        <v>6</v>
      </c>
      <c r="E47" s="47">
        <v>10</v>
      </c>
      <c r="F47" s="47">
        <v>9</v>
      </c>
      <c r="G47" s="47">
        <v>22</v>
      </c>
      <c r="H47" s="47">
        <v>10</v>
      </c>
      <c r="I47" s="47">
        <v>7</v>
      </c>
      <c r="J47" s="47">
        <v>5</v>
      </c>
      <c r="K47" s="47">
        <v>5</v>
      </c>
      <c r="L47" s="47">
        <v>4</v>
      </c>
      <c r="M47" s="47">
        <v>11</v>
      </c>
      <c r="N47" s="47">
        <v>4</v>
      </c>
      <c r="O47" s="45">
        <v>13</v>
      </c>
    </row>
    <row r="48" spans="1:17" ht="14.25" customHeight="1" x14ac:dyDescent="0.25">
      <c r="B48" s="46" t="s">
        <v>93</v>
      </c>
      <c r="C48" s="48">
        <v>41</v>
      </c>
      <c r="D48" s="48">
        <v>25</v>
      </c>
      <c r="E48" s="48">
        <v>30</v>
      </c>
      <c r="F48" s="48">
        <v>30</v>
      </c>
      <c r="G48" s="48">
        <v>39</v>
      </c>
      <c r="H48" s="48">
        <v>26</v>
      </c>
      <c r="I48" s="48">
        <v>32</v>
      </c>
      <c r="J48" s="48">
        <v>23</v>
      </c>
      <c r="K48" s="48">
        <v>28</v>
      </c>
      <c r="L48" s="48">
        <v>26</v>
      </c>
      <c r="M48" s="48">
        <v>30</v>
      </c>
      <c r="N48" s="48">
        <v>30</v>
      </c>
      <c r="O48" s="48">
        <v>40</v>
      </c>
    </row>
    <row r="49" spans="1:17" ht="14.25" customHeight="1" x14ac:dyDescent="0.25">
      <c r="B49" s="46" t="s">
        <v>94</v>
      </c>
      <c r="C49" s="47">
        <v>6</v>
      </c>
      <c r="D49" s="47">
        <v>15</v>
      </c>
      <c r="E49" s="47">
        <v>18</v>
      </c>
      <c r="F49" s="47">
        <v>18</v>
      </c>
      <c r="G49" s="47">
        <v>7</v>
      </c>
      <c r="H49" s="47">
        <v>20</v>
      </c>
      <c r="I49" s="47">
        <v>13</v>
      </c>
      <c r="J49" s="47">
        <v>15</v>
      </c>
      <c r="K49" s="47">
        <v>13</v>
      </c>
      <c r="L49" s="47">
        <v>16</v>
      </c>
      <c r="M49" s="47">
        <v>10</v>
      </c>
      <c r="N49" s="47">
        <v>14</v>
      </c>
      <c r="O49" s="47">
        <v>16</v>
      </c>
    </row>
    <row r="50" spans="1:17" ht="14.25" customHeight="1" x14ac:dyDescent="0.25">
      <c r="B50" s="46" t="s">
        <v>95</v>
      </c>
      <c r="C50" s="47">
        <v>9</v>
      </c>
      <c r="D50" s="47">
        <v>9</v>
      </c>
      <c r="E50" s="47">
        <v>4</v>
      </c>
      <c r="F50" s="47">
        <v>8</v>
      </c>
      <c r="G50" s="47">
        <v>2</v>
      </c>
      <c r="H50" s="47">
        <v>5</v>
      </c>
      <c r="I50" s="47">
        <v>4</v>
      </c>
      <c r="J50" s="47">
        <v>3</v>
      </c>
      <c r="K50" s="47">
        <v>1</v>
      </c>
      <c r="L50" s="47">
        <v>1</v>
      </c>
      <c r="M50" s="47">
        <v>0</v>
      </c>
      <c r="N50" s="47">
        <v>1</v>
      </c>
      <c r="O50" s="47">
        <v>1</v>
      </c>
    </row>
    <row r="51" spans="1:17" ht="14.25" customHeight="1" thickBot="1" x14ac:dyDescent="0.3">
      <c r="B51" s="49" t="s">
        <v>96</v>
      </c>
      <c r="C51" s="50">
        <v>10</v>
      </c>
      <c r="D51" s="50">
        <v>10</v>
      </c>
      <c r="E51" s="50">
        <v>6</v>
      </c>
      <c r="F51" s="50">
        <v>10</v>
      </c>
      <c r="G51" s="50">
        <v>7</v>
      </c>
      <c r="H51" s="50">
        <v>6</v>
      </c>
      <c r="I51" s="50">
        <v>8</v>
      </c>
      <c r="J51" s="50">
        <v>13</v>
      </c>
      <c r="K51" s="50">
        <v>13</v>
      </c>
      <c r="L51" s="50">
        <v>10</v>
      </c>
      <c r="M51" s="50">
        <v>9</v>
      </c>
      <c r="N51" s="50">
        <v>13</v>
      </c>
      <c r="O51" s="50">
        <v>13</v>
      </c>
    </row>
    <row r="52" spans="1:17" ht="14.25" hidden="1" customHeight="1" x14ac:dyDescent="0.3"/>
    <row r="53" spans="1:17" ht="14.25" hidden="1" customHeight="1" thickBot="1" x14ac:dyDescent="0.3"/>
    <row r="54" spans="1:17" ht="14.25" hidden="1" customHeight="1" thickBot="1" x14ac:dyDescent="0.3">
      <c r="B54" s="38"/>
      <c r="C54" s="39"/>
      <c r="D54" s="39"/>
      <c r="E54" s="39"/>
      <c r="F54" s="39"/>
      <c r="G54" s="39"/>
      <c r="H54" s="39"/>
      <c r="I54" s="39"/>
      <c r="J54" s="39"/>
      <c r="K54" s="39"/>
      <c r="L54" s="39"/>
      <c r="M54" s="39"/>
      <c r="N54" s="39"/>
      <c r="O54" s="39"/>
      <c r="P54" s="39"/>
      <c r="Q54" s="39"/>
    </row>
    <row r="55" spans="1:17" ht="14.25" customHeight="1" thickBot="1" x14ac:dyDescent="0.3">
      <c r="A55" s="51" t="s">
        <v>18</v>
      </c>
      <c r="B55" s="40" t="s">
        <v>88</v>
      </c>
      <c r="C55" s="41" t="s">
        <v>89</v>
      </c>
      <c r="D55" s="41" t="s">
        <v>87</v>
      </c>
      <c r="E55" s="41" t="s">
        <v>82</v>
      </c>
      <c r="F55" s="41" t="s">
        <v>68</v>
      </c>
      <c r="G55" s="41" t="s">
        <v>4</v>
      </c>
      <c r="H55" s="41" t="s">
        <v>69</v>
      </c>
      <c r="I55" s="41" t="s">
        <v>3</v>
      </c>
      <c r="J55" s="41" t="s">
        <v>70</v>
      </c>
      <c r="K55" s="41" t="s">
        <v>2</v>
      </c>
      <c r="L55" s="41" t="s">
        <v>9</v>
      </c>
      <c r="M55" s="41" t="s">
        <v>1</v>
      </c>
      <c r="N55" s="41" t="s">
        <v>10</v>
      </c>
      <c r="O55" s="41" t="s">
        <v>0</v>
      </c>
      <c r="P55" s="41" t="s">
        <v>11</v>
      </c>
      <c r="Q55" s="41" t="s">
        <v>12</v>
      </c>
    </row>
    <row r="56" spans="1:17" ht="14.25" customHeight="1" x14ac:dyDescent="0.25">
      <c r="A56" s="51"/>
      <c r="B56" s="42" t="s">
        <v>90</v>
      </c>
      <c r="C56" s="43">
        <v>294</v>
      </c>
      <c r="D56" s="43">
        <v>367</v>
      </c>
      <c r="E56" s="43">
        <v>270</v>
      </c>
      <c r="F56" s="43">
        <v>316</v>
      </c>
      <c r="G56" s="43">
        <v>331</v>
      </c>
      <c r="H56" s="43">
        <v>183</v>
      </c>
      <c r="I56" s="43">
        <v>401</v>
      </c>
      <c r="J56" s="43">
        <v>195</v>
      </c>
      <c r="K56" s="43">
        <v>404</v>
      </c>
      <c r="L56" s="43">
        <v>238</v>
      </c>
      <c r="M56" s="43">
        <v>379</v>
      </c>
      <c r="N56" s="43">
        <v>276</v>
      </c>
      <c r="O56" s="43">
        <v>343</v>
      </c>
      <c r="P56" s="43">
        <v>98</v>
      </c>
      <c r="Q56" s="43">
        <v>49</v>
      </c>
    </row>
    <row r="57" spans="1:17" ht="14.25" customHeight="1" x14ac:dyDescent="0.25">
      <c r="A57" s="51"/>
      <c r="B57" s="44" t="s">
        <v>91</v>
      </c>
      <c r="C57" s="45">
        <v>73</v>
      </c>
      <c r="D57" s="45">
        <v>146</v>
      </c>
      <c r="E57" s="45">
        <v>76</v>
      </c>
      <c r="F57" s="45">
        <v>83</v>
      </c>
      <c r="G57" s="45">
        <v>98</v>
      </c>
      <c r="H57" s="45">
        <v>73</v>
      </c>
      <c r="I57" s="45">
        <v>109</v>
      </c>
      <c r="J57" s="45">
        <v>72</v>
      </c>
      <c r="K57" s="45">
        <v>99</v>
      </c>
      <c r="L57" s="45">
        <v>80</v>
      </c>
      <c r="M57" s="45">
        <v>108</v>
      </c>
      <c r="N57" s="45">
        <v>95</v>
      </c>
      <c r="O57" s="45">
        <v>79</v>
      </c>
      <c r="P57" s="45">
        <v>38</v>
      </c>
      <c r="Q57" s="45">
        <v>27</v>
      </c>
    </row>
    <row r="58" spans="1:17" ht="14.25" customHeight="1" x14ac:dyDescent="0.25">
      <c r="A58" s="51"/>
      <c r="B58" s="46" t="s">
        <v>92</v>
      </c>
      <c r="C58" s="47">
        <v>72</v>
      </c>
      <c r="D58" s="47">
        <v>130</v>
      </c>
      <c r="E58" s="47">
        <v>70</v>
      </c>
      <c r="F58" s="47">
        <v>68</v>
      </c>
      <c r="G58" s="47">
        <v>91</v>
      </c>
      <c r="H58" s="47">
        <v>60</v>
      </c>
      <c r="I58" s="47">
        <v>98</v>
      </c>
      <c r="J58" s="47">
        <v>51</v>
      </c>
      <c r="K58" s="47">
        <v>56</v>
      </c>
      <c r="L58" s="47">
        <v>63</v>
      </c>
      <c r="M58" s="47">
        <v>82</v>
      </c>
      <c r="N58" s="47">
        <v>72</v>
      </c>
      <c r="O58" s="47">
        <v>62</v>
      </c>
      <c r="P58" s="47">
        <v>33</v>
      </c>
      <c r="Q58" s="45">
        <v>26</v>
      </c>
    </row>
    <row r="59" spans="1:17" ht="14.25" customHeight="1" x14ac:dyDescent="0.25">
      <c r="A59" s="51"/>
      <c r="B59" s="46" t="s">
        <v>93</v>
      </c>
      <c r="C59" s="48">
        <v>130</v>
      </c>
      <c r="D59" s="48">
        <v>221</v>
      </c>
      <c r="E59" s="48">
        <v>142</v>
      </c>
      <c r="F59" s="48">
        <v>138</v>
      </c>
      <c r="G59" s="48">
        <v>157</v>
      </c>
      <c r="H59" s="48">
        <v>102</v>
      </c>
      <c r="I59" s="48">
        <v>177</v>
      </c>
      <c r="J59" s="48">
        <v>109</v>
      </c>
      <c r="K59" s="48">
        <v>146</v>
      </c>
      <c r="L59" s="48">
        <v>128</v>
      </c>
      <c r="M59" s="48">
        <v>202</v>
      </c>
      <c r="N59" s="48">
        <v>154</v>
      </c>
      <c r="O59" s="48">
        <v>170</v>
      </c>
      <c r="P59" s="48">
        <v>57</v>
      </c>
      <c r="Q59" s="45" t="e">
        <v>#VALUE!</v>
      </c>
    </row>
    <row r="60" spans="1:17" ht="14.25" customHeight="1" x14ac:dyDescent="0.25">
      <c r="A60" s="51"/>
      <c r="B60" s="46" t="s">
        <v>94</v>
      </c>
      <c r="C60" s="47">
        <v>154</v>
      </c>
      <c r="D60" s="47">
        <v>135</v>
      </c>
      <c r="E60" s="47">
        <v>146</v>
      </c>
      <c r="F60" s="47">
        <v>159</v>
      </c>
      <c r="G60" s="47">
        <v>174</v>
      </c>
      <c r="H60" s="47">
        <v>67</v>
      </c>
      <c r="I60" s="47">
        <v>223</v>
      </c>
      <c r="J60" s="47">
        <v>82</v>
      </c>
      <c r="K60" s="47">
        <v>258</v>
      </c>
      <c r="L60" s="47">
        <v>112</v>
      </c>
      <c r="M60" s="47">
        <v>206</v>
      </c>
      <c r="N60" s="47">
        <v>125</v>
      </c>
      <c r="O60" s="47">
        <v>194</v>
      </c>
      <c r="P60" s="47">
        <v>41</v>
      </c>
      <c r="Q60" s="45">
        <v>17</v>
      </c>
    </row>
    <row r="61" spans="1:17" ht="14.25" customHeight="1" x14ac:dyDescent="0.25">
      <c r="A61" s="51"/>
      <c r="B61" s="46" t="s">
        <v>95</v>
      </c>
      <c r="C61" s="47">
        <v>64</v>
      </c>
      <c r="D61" s="47">
        <v>47</v>
      </c>
      <c r="E61" s="47">
        <v>15</v>
      </c>
      <c r="F61" s="47">
        <v>16</v>
      </c>
      <c r="G61" s="47">
        <v>15</v>
      </c>
      <c r="H61" s="47">
        <v>6</v>
      </c>
      <c r="I61" s="47">
        <v>11</v>
      </c>
      <c r="J61" s="47">
        <v>6</v>
      </c>
      <c r="K61" s="47">
        <v>4</v>
      </c>
      <c r="L61" s="47">
        <v>9</v>
      </c>
      <c r="M61" s="47">
        <v>2</v>
      </c>
      <c r="N61" s="47">
        <v>3</v>
      </c>
      <c r="O61" s="47">
        <v>2</v>
      </c>
      <c r="P61" s="47">
        <v>0</v>
      </c>
      <c r="Q61" s="45">
        <v>0</v>
      </c>
    </row>
    <row r="62" spans="1:17" ht="14.25" customHeight="1" thickBot="1" x14ac:dyDescent="0.3">
      <c r="A62" s="51"/>
      <c r="B62" s="49" t="s">
        <v>96</v>
      </c>
      <c r="C62" s="50">
        <v>3</v>
      </c>
      <c r="D62" s="50">
        <v>39</v>
      </c>
      <c r="E62" s="50">
        <v>33</v>
      </c>
      <c r="F62" s="50">
        <v>58</v>
      </c>
      <c r="G62" s="50">
        <v>44</v>
      </c>
      <c r="H62" s="50">
        <v>37</v>
      </c>
      <c r="I62" s="50">
        <v>58</v>
      </c>
      <c r="J62" s="50">
        <v>35</v>
      </c>
      <c r="K62" s="50">
        <v>43</v>
      </c>
      <c r="L62" s="50">
        <v>37</v>
      </c>
      <c r="M62" s="50">
        <v>63</v>
      </c>
      <c r="N62" s="50">
        <v>53</v>
      </c>
      <c r="O62" s="50">
        <v>68</v>
      </c>
      <c r="P62" s="50">
        <v>19</v>
      </c>
      <c r="Q62" s="50">
        <v>5</v>
      </c>
    </row>
    <row r="63" spans="1:17" ht="14.25" hidden="1" customHeight="1" thickBot="1" x14ac:dyDescent="0.3">
      <c r="A63" s="51"/>
    </row>
    <row r="64" spans="1:17" ht="14.25" hidden="1" customHeight="1" thickBot="1" x14ac:dyDescent="0.3">
      <c r="B64" s="38"/>
      <c r="C64" s="54" t="s">
        <v>2</v>
      </c>
      <c r="D64" s="54" t="s">
        <v>9</v>
      </c>
      <c r="E64" s="54" t="s">
        <v>1</v>
      </c>
      <c r="F64" s="54" t="s">
        <v>10</v>
      </c>
      <c r="G64" s="54" t="s">
        <v>11</v>
      </c>
      <c r="H64" s="54" t="s">
        <v>97</v>
      </c>
      <c r="I64" s="54" t="s">
        <v>98</v>
      </c>
      <c r="J64" s="54" t="s">
        <v>99</v>
      </c>
      <c r="K64" s="54" t="s">
        <v>100</v>
      </c>
      <c r="L64" s="54"/>
      <c r="N64" s="54"/>
      <c r="P64" s="54"/>
    </row>
    <row r="65" spans="1:16" ht="14.25" customHeight="1" thickBot="1" x14ac:dyDescent="0.3">
      <c r="A65" s="55" t="s">
        <v>19</v>
      </c>
      <c r="B65" s="56" t="s">
        <v>88</v>
      </c>
      <c r="C65" s="57" t="s">
        <v>89</v>
      </c>
      <c r="D65" s="57" t="s">
        <v>87</v>
      </c>
      <c r="E65" s="57" t="s">
        <v>82</v>
      </c>
      <c r="F65" s="57" t="s">
        <v>68</v>
      </c>
      <c r="G65" s="57" t="s">
        <v>69</v>
      </c>
      <c r="H65" s="57" t="s">
        <v>70</v>
      </c>
      <c r="I65" s="57" t="s">
        <v>9</v>
      </c>
      <c r="J65" s="57" t="s">
        <v>10</v>
      </c>
      <c r="K65" s="57" t="s">
        <v>11</v>
      </c>
      <c r="L65" s="57"/>
      <c r="N65" s="57"/>
      <c r="P65" s="57"/>
    </row>
    <row r="66" spans="1:16" ht="14.25" customHeight="1" x14ac:dyDescent="0.25">
      <c r="B66" s="42" t="s">
        <v>90</v>
      </c>
      <c r="C66" s="43">
        <v>37</v>
      </c>
      <c r="D66" s="43">
        <v>50</v>
      </c>
      <c r="E66" s="43">
        <v>47</v>
      </c>
      <c r="F66" s="43">
        <v>46</v>
      </c>
      <c r="G66" s="43">
        <v>49</v>
      </c>
      <c r="H66" s="43">
        <v>50</v>
      </c>
      <c r="I66" s="43">
        <v>49</v>
      </c>
      <c r="J66" s="43">
        <v>51</v>
      </c>
      <c r="K66" s="43">
        <v>49</v>
      </c>
      <c r="L66" s="43"/>
      <c r="N66" s="43"/>
      <c r="P66" s="43"/>
    </row>
    <row r="67" spans="1:16" ht="14.25" customHeight="1" x14ac:dyDescent="0.25">
      <c r="B67" s="44" t="s">
        <v>91</v>
      </c>
      <c r="C67" s="45">
        <v>4</v>
      </c>
      <c r="D67" s="45">
        <v>22</v>
      </c>
      <c r="E67" s="45">
        <v>16</v>
      </c>
      <c r="F67" s="45">
        <v>24</v>
      </c>
      <c r="G67" s="45">
        <v>22</v>
      </c>
      <c r="H67" s="45">
        <v>14</v>
      </c>
      <c r="I67" s="45">
        <v>16</v>
      </c>
      <c r="J67" s="45">
        <v>25</v>
      </c>
      <c r="K67" s="45">
        <v>25</v>
      </c>
      <c r="L67" s="45"/>
      <c r="N67" s="45"/>
      <c r="P67" s="45"/>
    </row>
    <row r="68" spans="1:16" ht="14.25" customHeight="1" x14ac:dyDescent="0.25">
      <c r="B68" s="46" t="s">
        <v>92</v>
      </c>
      <c r="C68" s="45">
        <v>4</v>
      </c>
      <c r="D68" s="45">
        <v>18</v>
      </c>
      <c r="E68" s="47">
        <v>14</v>
      </c>
      <c r="F68" s="47">
        <v>22</v>
      </c>
      <c r="G68" s="47">
        <v>21</v>
      </c>
      <c r="H68" s="47">
        <v>14</v>
      </c>
      <c r="I68" s="47">
        <v>14</v>
      </c>
      <c r="J68" s="47">
        <v>23</v>
      </c>
      <c r="K68" s="47">
        <v>22</v>
      </c>
      <c r="L68" s="47"/>
      <c r="N68" s="47"/>
      <c r="P68" s="47"/>
    </row>
    <row r="69" spans="1:16" ht="14.25" customHeight="1" x14ac:dyDescent="0.25">
      <c r="B69" s="46" t="s">
        <v>93</v>
      </c>
      <c r="C69" s="45">
        <v>7</v>
      </c>
      <c r="D69" s="45">
        <v>33</v>
      </c>
      <c r="E69" s="48">
        <v>25</v>
      </c>
      <c r="F69" s="48">
        <v>31</v>
      </c>
      <c r="G69" s="48">
        <v>29</v>
      </c>
      <c r="H69" s="48">
        <v>25</v>
      </c>
      <c r="I69" s="48">
        <v>22</v>
      </c>
      <c r="J69" s="48">
        <v>33</v>
      </c>
      <c r="K69" s="48">
        <v>33</v>
      </c>
      <c r="L69" s="48"/>
      <c r="N69" s="48"/>
      <c r="P69" s="48"/>
    </row>
    <row r="70" spans="1:16" ht="14.25" customHeight="1" x14ac:dyDescent="0.25">
      <c r="B70" s="46" t="s">
        <v>94</v>
      </c>
      <c r="C70" s="45">
        <v>19</v>
      </c>
      <c r="D70" s="45">
        <v>12</v>
      </c>
      <c r="E70" s="47">
        <v>24</v>
      </c>
      <c r="F70" s="47">
        <v>14</v>
      </c>
      <c r="G70" s="47">
        <v>20</v>
      </c>
      <c r="H70" s="47">
        <v>20</v>
      </c>
      <c r="I70" s="47">
        <v>23</v>
      </c>
      <c r="J70" s="47">
        <v>15</v>
      </c>
      <c r="K70" s="47">
        <v>15</v>
      </c>
      <c r="L70" s="47"/>
      <c r="N70" s="47"/>
      <c r="P70" s="47"/>
    </row>
    <row r="71" spans="1:16" ht="14.25" customHeight="1" x14ac:dyDescent="0.25">
      <c r="B71" s="46" t="s">
        <v>95</v>
      </c>
      <c r="C71" s="45">
        <v>12</v>
      </c>
      <c r="D71" s="45">
        <v>10</v>
      </c>
      <c r="E71" s="47">
        <v>2</v>
      </c>
      <c r="F71" s="47">
        <v>0</v>
      </c>
      <c r="G71" s="47">
        <v>0</v>
      </c>
      <c r="H71" s="47">
        <v>2</v>
      </c>
      <c r="I71" s="47">
        <v>1</v>
      </c>
      <c r="J71" s="47">
        <v>0</v>
      </c>
      <c r="K71" s="47">
        <v>0</v>
      </c>
      <c r="L71" s="47"/>
      <c r="N71" s="47"/>
      <c r="P71" s="47"/>
    </row>
    <row r="72" spans="1:16" ht="14.25" customHeight="1" thickBot="1" x14ac:dyDescent="0.3">
      <c r="B72" s="49" t="s">
        <v>96</v>
      </c>
      <c r="C72" s="50">
        <v>2</v>
      </c>
      <c r="D72" s="50">
        <v>6</v>
      </c>
      <c r="E72" s="50">
        <v>5</v>
      </c>
      <c r="F72" s="50">
        <v>8</v>
      </c>
      <c r="G72" s="50">
        <v>7</v>
      </c>
      <c r="H72" s="50">
        <v>14</v>
      </c>
      <c r="I72" s="50">
        <v>9</v>
      </c>
      <c r="J72" s="50">
        <v>11</v>
      </c>
      <c r="K72" s="50">
        <v>9</v>
      </c>
      <c r="L72" s="50"/>
      <c r="N72" s="50"/>
      <c r="P72" s="50"/>
    </row>
    <row r="73" spans="1:16" ht="14.25" hidden="1" customHeight="1" thickBot="1" x14ac:dyDescent="0.3"/>
    <row r="74" spans="1:16" ht="14.25" hidden="1" customHeight="1" thickBot="1" x14ac:dyDescent="0.3">
      <c r="B74" s="38"/>
      <c r="C74" s="53" t="s">
        <v>9</v>
      </c>
      <c r="D74" s="54" t="s">
        <v>10</v>
      </c>
      <c r="E74" s="54" t="s">
        <v>11</v>
      </c>
      <c r="F74" s="54" t="s">
        <v>97</v>
      </c>
      <c r="G74" s="54" t="s">
        <v>98</v>
      </c>
      <c r="H74" s="54" t="s">
        <v>99</v>
      </c>
      <c r="I74" s="63" t="s">
        <v>100</v>
      </c>
      <c r="J74" s="54"/>
      <c r="L74" s="54"/>
      <c r="N74" s="54"/>
      <c r="O74" s="63"/>
    </row>
    <row r="75" spans="1:16" ht="14.25" customHeight="1" thickBot="1" x14ac:dyDescent="0.3">
      <c r="A75" s="55" t="s">
        <v>20</v>
      </c>
      <c r="B75" s="56" t="s">
        <v>88</v>
      </c>
      <c r="C75" s="57" t="s">
        <v>87</v>
      </c>
      <c r="D75" s="57" t="s">
        <v>68</v>
      </c>
      <c r="E75" s="57" t="s">
        <v>69</v>
      </c>
      <c r="F75" s="57" t="s">
        <v>70</v>
      </c>
      <c r="G75" s="57" t="s">
        <v>9</v>
      </c>
      <c r="H75" s="57" t="s">
        <v>10</v>
      </c>
      <c r="I75" s="64" t="s">
        <v>0</v>
      </c>
      <c r="J75" s="57"/>
      <c r="L75" s="57"/>
      <c r="N75" s="57"/>
      <c r="O75" s="64"/>
    </row>
    <row r="76" spans="1:16" ht="14.25" customHeight="1" x14ac:dyDescent="0.25">
      <c r="B76" s="42" t="s">
        <v>90</v>
      </c>
      <c r="C76" s="43">
        <v>31</v>
      </c>
      <c r="D76" s="43">
        <v>40</v>
      </c>
      <c r="E76" s="43">
        <v>48</v>
      </c>
      <c r="F76" s="43">
        <v>48</v>
      </c>
      <c r="G76" s="43">
        <v>47</v>
      </c>
      <c r="H76" s="43">
        <v>47</v>
      </c>
      <c r="I76" s="58">
        <v>50</v>
      </c>
      <c r="J76" s="43"/>
      <c r="L76" s="43"/>
      <c r="N76" s="43"/>
      <c r="O76" s="58"/>
    </row>
    <row r="77" spans="1:16" ht="14.25" customHeight="1" x14ac:dyDescent="0.25">
      <c r="B77" s="44" t="s">
        <v>91</v>
      </c>
      <c r="C77" s="45">
        <v>8</v>
      </c>
      <c r="D77" s="45">
        <v>10</v>
      </c>
      <c r="E77" s="45">
        <v>15</v>
      </c>
      <c r="F77" s="45">
        <v>11</v>
      </c>
      <c r="G77" s="45">
        <v>12</v>
      </c>
      <c r="H77" s="45">
        <v>16</v>
      </c>
      <c r="I77" s="59">
        <v>14</v>
      </c>
      <c r="J77" s="45"/>
      <c r="L77" s="45"/>
      <c r="N77" s="45"/>
      <c r="O77" s="59"/>
    </row>
    <row r="78" spans="1:16" ht="14.25" customHeight="1" x14ac:dyDescent="0.25">
      <c r="B78" s="46" t="s">
        <v>92</v>
      </c>
      <c r="C78" s="45">
        <v>8</v>
      </c>
      <c r="D78" s="47">
        <v>9</v>
      </c>
      <c r="E78" s="47">
        <v>12</v>
      </c>
      <c r="F78" s="47">
        <v>9</v>
      </c>
      <c r="G78" s="47">
        <v>11</v>
      </c>
      <c r="H78" s="47">
        <v>10</v>
      </c>
      <c r="I78" s="60">
        <v>7</v>
      </c>
      <c r="J78" s="47"/>
      <c r="L78" s="47"/>
      <c r="N78" s="47"/>
      <c r="O78" s="60"/>
    </row>
    <row r="79" spans="1:16" ht="14.25" customHeight="1" x14ac:dyDescent="0.25">
      <c r="B79" s="46" t="s">
        <v>93</v>
      </c>
      <c r="C79" s="45">
        <v>16</v>
      </c>
      <c r="D79" s="48">
        <v>14</v>
      </c>
      <c r="E79" s="48">
        <v>20</v>
      </c>
      <c r="F79" s="48">
        <v>21</v>
      </c>
      <c r="G79" s="48">
        <v>22</v>
      </c>
      <c r="H79" s="48">
        <v>24</v>
      </c>
      <c r="I79" s="61">
        <v>28</v>
      </c>
      <c r="J79" s="48"/>
      <c r="L79" s="48"/>
      <c r="N79" s="48"/>
      <c r="O79" s="61"/>
    </row>
    <row r="80" spans="1:16" ht="14.25" customHeight="1" x14ac:dyDescent="0.25">
      <c r="B80" s="46" t="s">
        <v>94</v>
      </c>
      <c r="C80" s="45">
        <v>15</v>
      </c>
      <c r="D80" s="47">
        <v>26</v>
      </c>
      <c r="E80" s="47">
        <v>21</v>
      </c>
      <c r="F80" s="47">
        <v>24</v>
      </c>
      <c r="G80" s="47">
        <v>20</v>
      </c>
      <c r="H80" s="47">
        <v>20</v>
      </c>
      <c r="I80" s="60">
        <v>25</v>
      </c>
      <c r="J80" s="47"/>
      <c r="L80" s="47"/>
      <c r="N80" s="47"/>
      <c r="O80" s="60"/>
    </row>
    <row r="81" spans="1:15" ht="14.25" customHeight="1" x14ac:dyDescent="0.25">
      <c r="B81" s="46" t="s">
        <v>95</v>
      </c>
      <c r="C81" s="45">
        <v>4</v>
      </c>
      <c r="D81" s="47">
        <v>2</v>
      </c>
      <c r="E81" s="47">
        <v>2</v>
      </c>
      <c r="F81" s="47">
        <v>3</v>
      </c>
      <c r="G81" s="47">
        <v>6</v>
      </c>
      <c r="H81" s="47">
        <v>2</v>
      </c>
      <c r="I81" s="60">
        <v>0</v>
      </c>
      <c r="J81" s="47"/>
      <c r="L81" s="47"/>
      <c r="N81" s="47"/>
      <c r="O81" s="60"/>
    </row>
    <row r="82" spans="1:15" ht="14.25" customHeight="1" thickBot="1" x14ac:dyDescent="0.3">
      <c r="B82" s="49" t="s">
        <v>96</v>
      </c>
      <c r="C82" s="50">
        <v>4</v>
      </c>
      <c r="D82" s="50">
        <v>2</v>
      </c>
      <c r="E82" s="50">
        <v>10</v>
      </c>
      <c r="F82" s="50">
        <v>10</v>
      </c>
      <c r="G82" s="50">
        <v>9</v>
      </c>
      <c r="H82" s="50">
        <v>9</v>
      </c>
      <c r="I82" s="62">
        <v>11</v>
      </c>
      <c r="J82" s="50"/>
      <c r="L82" s="50"/>
      <c r="N82" s="50"/>
      <c r="O82" s="62"/>
    </row>
    <row r="83" spans="1:15" ht="14.25" hidden="1" customHeight="1" thickBot="1" x14ac:dyDescent="0.3"/>
    <row r="84" spans="1:15" ht="14.25" hidden="1" customHeight="1" thickBot="1" x14ac:dyDescent="0.3">
      <c r="B84" s="38"/>
      <c r="C84" s="65" t="s">
        <v>9</v>
      </c>
      <c r="D84" s="65"/>
    </row>
    <row r="85" spans="1:15" ht="14.25" customHeight="1" thickBot="1" x14ac:dyDescent="0.3">
      <c r="A85" s="55" t="s">
        <v>86</v>
      </c>
      <c r="B85" s="56" t="s">
        <v>88</v>
      </c>
      <c r="C85" s="64" t="s">
        <v>87</v>
      </c>
      <c r="D85" s="64"/>
    </row>
    <row r="86" spans="1:15" ht="14.25" customHeight="1" x14ac:dyDescent="0.25">
      <c r="B86" s="42" t="s">
        <v>90</v>
      </c>
      <c r="C86" s="58">
        <v>50</v>
      </c>
      <c r="D86" s="58"/>
    </row>
    <row r="87" spans="1:15" ht="14.25" customHeight="1" x14ac:dyDescent="0.25">
      <c r="B87" s="44" t="s">
        <v>91</v>
      </c>
      <c r="C87" s="59">
        <v>34</v>
      </c>
      <c r="D87" s="59"/>
    </row>
    <row r="88" spans="1:15" ht="14.25" customHeight="1" x14ac:dyDescent="0.25">
      <c r="B88" s="46" t="s">
        <v>92</v>
      </c>
      <c r="C88" s="59">
        <v>32</v>
      </c>
      <c r="D88" s="59"/>
    </row>
    <row r="89" spans="1:15" ht="14.25" customHeight="1" x14ac:dyDescent="0.25">
      <c r="B89" s="46" t="s">
        <v>93</v>
      </c>
      <c r="C89" s="59">
        <v>41</v>
      </c>
      <c r="D89" s="59"/>
    </row>
    <row r="90" spans="1:15" ht="14.25" customHeight="1" x14ac:dyDescent="0.25">
      <c r="B90" s="46" t="s">
        <v>94</v>
      </c>
      <c r="C90" s="59">
        <v>12</v>
      </c>
      <c r="D90" s="59"/>
    </row>
    <row r="91" spans="1:15" ht="14.25" customHeight="1" x14ac:dyDescent="0.25">
      <c r="B91" s="46" t="s">
        <v>95</v>
      </c>
      <c r="C91" s="59">
        <v>3</v>
      </c>
      <c r="D91" s="59"/>
    </row>
    <row r="92" spans="1:15" ht="14.25" customHeight="1" thickBot="1" x14ac:dyDescent="0.3">
      <c r="B92" s="49" t="s">
        <v>96</v>
      </c>
      <c r="C92" s="62">
        <v>1</v>
      </c>
      <c r="D92" s="62"/>
    </row>
    <row r="93" spans="1:15" ht="14.25" hidden="1" customHeight="1" thickBot="1" x14ac:dyDescent="0.3"/>
    <row r="94" spans="1:15" ht="14.25" hidden="1" customHeight="1" thickBot="1" x14ac:dyDescent="0.3">
      <c r="B94" s="66"/>
      <c r="C94" s="63" t="s">
        <v>9</v>
      </c>
      <c r="D94" s="65" t="s">
        <v>10</v>
      </c>
      <c r="E94" s="65" t="s">
        <v>11</v>
      </c>
      <c r="F94" s="65" t="s">
        <v>97</v>
      </c>
      <c r="G94" s="65" t="s">
        <v>98</v>
      </c>
      <c r="H94" s="65" t="s">
        <v>99</v>
      </c>
      <c r="J94" s="65"/>
      <c r="L94" s="65"/>
      <c r="N94" s="65"/>
    </row>
    <row r="95" spans="1:15" ht="14.25" customHeight="1" thickBot="1" x14ac:dyDescent="0.3">
      <c r="A95" s="55" t="s">
        <v>21</v>
      </c>
      <c r="B95" s="67" t="s">
        <v>88</v>
      </c>
      <c r="C95" s="64" t="s">
        <v>87</v>
      </c>
      <c r="D95" s="64" t="s">
        <v>68</v>
      </c>
      <c r="E95" s="64" t="s">
        <v>69</v>
      </c>
      <c r="F95" s="64" t="s">
        <v>70</v>
      </c>
      <c r="G95" s="64" t="s">
        <v>9</v>
      </c>
      <c r="H95" s="64" t="s">
        <v>10</v>
      </c>
      <c r="J95" s="64"/>
      <c r="L95" s="64"/>
      <c r="N95" s="64"/>
    </row>
    <row r="96" spans="1:15" ht="14.25" customHeight="1" x14ac:dyDescent="0.25">
      <c r="B96" s="68" t="s">
        <v>90</v>
      </c>
      <c r="C96" s="58">
        <v>50</v>
      </c>
      <c r="D96" s="58">
        <v>40</v>
      </c>
      <c r="E96" s="58">
        <v>36</v>
      </c>
      <c r="F96" s="58">
        <v>46</v>
      </c>
      <c r="G96" s="58">
        <v>47</v>
      </c>
      <c r="H96" s="58">
        <v>47</v>
      </c>
      <c r="J96" s="58"/>
      <c r="L96" s="58"/>
      <c r="N96" s="58"/>
    </row>
    <row r="97" spans="1:14" ht="14.25" customHeight="1" x14ac:dyDescent="0.25">
      <c r="B97" s="69" t="s">
        <v>91</v>
      </c>
      <c r="C97" s="59">
        <v>14</v>
      </c>
      <c r="D97" s="59">
        <v>12</v>
      </c>
      <c r="E97" s="59">
        <v>15</v>
      </c>
      <c r="F97" s="59">
        <v>23</v>
      </c>
      <c r="G97" s="59">
        <v>21</v>
      </c>
      <c r="H97" s="59">
        <v>19</v>
      </c>
      <c r="J97" s="59"/>
      <c r="L97" s="59"/>
      <c r="N97" s="59"/>
    </row>
    <row r="98" spans="1:14" ht="14.25" customHeight="1" x14ac:dyDescent="0.25">
      <c r="B98" s="70" t="s">
        <v>92</v>
      </c>
      <c r="C98" s="59">
        <v>9</v>
      </c>
      <c r="D98" s="60">
        <v>3</v>
      </c>
      <c r="E98" s="60">
        <v>7</v>
      </c>
      <c r="F98" s="60">
        <v>14</v>
      </c>
      <c r="G98" s="60">
        <v>16</v>
      </c>
      <c r="H98" s="60">
        <v>8</v>
      </c>
      <c r="J98" s="60"/>
      <c r="L98" s="60"/>
      <c r="N98" s="60"/>
    </row>
    <row r="99" spans="1:14" ht="14.25" customHeight="1" x14ac:dyDescent="0.25">
      <c r="B99" s="70" t="s">
        <v>93</v>
      </c>
      <c r="C99" s="59">
        <v>25</v>
      </c>
      <c r="D99" s="61">
        <v>18</v>
      </c>
      <c r="E99" s="61">
        <v>22</v>
      </c>
      <c r="F99" s="61">
        <v>30</v>
      </c>
      <c r="G99" s="61">
        <v>27</v>
      </c>
      <c r="H99" s="61">
        <v>27</v>
      </c>
      <c r="J99" s="61"/>
      <c r="L99" s="61"/>
      <c r="N99" s="61"/>
    </row>
    <row r="100" spans="1:14" ht="14.25" customHeight="1" x14ac:dyDescent="0.25">
      <c r="B100" s="70" t="s">
        <v>94</v>
      </c>
      <c r="C100" s="59">
        <v>29</v>
      </c>
      <c r="D100" s="60">
        <v>14</v>
      </c>
      <c r="E100" s="60">
        <v>10</v>
      </c>
      <c r="F100" s="60">
        <v>19</v>
      </c>
      <c r="G100" s="60">
        <v>20</v>
      </c>
      <c r="H100" s="60">
        <v>22</v>
      </c>
      <c r="J100" s="60"/>
      <c r="L100" s="60"/>
      <c r="N100" s="60"/>
    </row>
    <row r="101" spans="1:14" ht="14.25" customHeight="1" x14ac:dyDescent="0.25">
      <c r="B101" s="70" t="s">
        <v>95</v>
      </c>
      <c r="C101" s="59">
        <v>4</v>
      </c>
      <c r="D101" s="60">
        <v>2</v>
      </c>
      <c r="E101" s="60">
        <v>3</v>
      </c>
      <c r="F101" s="60">
        <v>1</v>
      </c>
      <c r="G101" s="60">
        <v>2</v>
      </c>
      <c r="H101" s="60">
        <v>0</v>
      </c>
      <c r="J101" s="60"/>
      <c r="L101" s="60"/>
      <c r="N101" s="60"/>
    </row>
    <row r="102" spans="1:14" ht="14.25" customHeight="1" thickBot="1" x14ac:dyDescent="0.3">
      <c r="B102" s="71" t="s">
        <v>96</v>
      </c>
      <c r="C102" s="62">
        <v>3</v>
      </c>
      <c r="D102" s="62">
        <v>12</v>
      </c>
      <c r="E102" s="62">
        <v>8</v>
      </c>
      <c r="F102" s="62">
        <v>3</v>
      </c>
      <c r="G102" s="62">
        <v>4</v>
      </c>
      <c r="H102" s="62">
        <v>6</v>
      </c>
      <c r="J102" s="62"/>
      <c r="L102" s="62"/>
      <c r="N102" s="62"/>
    </row>
    <row r="103" spans="1:14" ht="14.25" hidden="1" customHeight="1" thickBot="1" x14ac:dyDescent="0.3"/>
    <row r="104" spans="1:14" ht="14.25" hidden="1" customHeight="1" thickBot="1" x14ac:dyDescent="0.3">
      <c r="B104" s="38"/>
      <c r="C104" s="63" t="s">
        <v>9</v>
      </c>
      <c r="D104" s="63" t="s">
        <v>10</v>
      </c>
      <c r="E104" s="63"/>
    </row>
    <row r="105" spans="1:14" ht="14.25" customHeight="1" thickBot="1" x14ac:dyDescent="0.3">
      <c r="A105" s="55" t="s">
        <v>83</v>
      </c>
      <c r="B105" s="56" t="s">
        <v>88</v>
      </c>
      <c r="C105" s="64" t="s">
        <v>89</v>
      </c>
      <c r="D105" s="64" t="s">
        <v>82</v>
      </c>
      <c r="E105" s="64"/>
    </row>
    <row r="106" spans="1:14" ht="14.25" customHeight="1" x14ac:dyDescent="0.25">
      <c r="B106" s="42" t="s">
        <v>90</v>
      </c>
      <c r="C106" s="58">
        <v>50</v>
      </c>
      <c r="D106" s="58">
        <v>44</v>
      </c>
      <c r="E106" s="58"/>
    </row>
    <row r="107" spans="1:14" ht="14.25" customHeight="1" x14ac:dyDescent="0.25">
      <c r="B107" s="44" t="s">
        <v>91</v>
      </c>
      <c r="C107" s="59">
        <v>11</v>
      </c>
      <c r="D107" s="59">
        <v>18</v>
      </c>
      <c r="E107" s="59"/>
    </row>
    <row r="108" spans="1:14" ht="14.25" customHeight="1" x14ac:dyDescent="0.25">
      <c r="B108" s="46" t="s">
        <v>92</v>
      </c>
      <c r="C108" s="59">
        <v>11</v>
      </c>
      <c r="D108" s="59">
        <v>17</v>
      </c>
      <c r="E108" s="59"/>
    </row>
    <row r="109" spans="1:14" ht="14.25" customHeight="1" x14ac:dyDescent="0.25">
      <c r="B109" s="46" t="s">
        <v>93</v>
      </c>
      <c r="C109" s="59">
        <v>21</v>
      </c>
      <c r="D109" s="59">
        <v>26</v>
      </c>
      <c r="E109" s="59"/>
    </row>
    <row r="110" spans="1:14" ht="14.25" customHeight="1" x14ac:dyDescent="0.25">
      <c r="B110" s="46" t="s">
        <v>94</v>
      </c>
      <c r="C110" s="59">
        <v>27</v>
      </c>
      <c r="D110" s="59">
        <v>18</v>
      </c>
      <c r="E110" s="59"/>
    </row>
    <row r="111" spans="1:14" ht="14.25" customHeight="1" x14ac:dyDescent="0.25">
      <c r="B111" s="46" t="s">
        <v>95</v>
      </c>
      <c r="C111" s="59">
        <v>12</v>
      </c>
      <c r="D111" s="59">
        <v>2</v>
      </c>
      <c r="E111" s="59"/>
    </row>
    <row r="112" spans="1:14" ht="14.25" customHeight="1" thickBot="1" x14ac:dyDescent="0.3">
      <c r="B112" s="49" t="s">
        <v>96</v>
      </c>
      <c r="C112" s="62">
        <v>0</v>
      </c>
      <c r="D112" s="62">
        <v>6</v>
      </c>
      <c r="E112" s="62"/>
    </row>
    <row r="113" spans="1:15" ht="14.25" hidden="1" customHeight="1" thickBot="1" x14ac:dyDescent="0.3"/>
    <row r="114" spans="1:15" ht="14.25" hidden="1" customHeight="1" thickBot="1" x14ac:dyDescent="0.3">
      <c r="B114" s="66"/>
      <c r="C114" s="53" t="s">
        <v>9</v>
      </c>
      <c r="D114" s="53" t="s">
        <v>10</v>
      </c>
      <c r="E114" s="54" t="s">
        <v>11</v>
      </c>
      <c r="F114" s="54" t="s">
        <v>97</v>
      </c>
      <c r="G114" s="54" t="s">
        <v>98</v>
      </c>
      <c r="H114" s="54" t="s">
        <v>99</v>
      </c>
      <c r="I114" s="54"/>
      <c r="K114" s="54"/>
      <c r="M114" s="54"/>
    </row>
    <row r="115" spans="1:15" ht="14.25" customHeight="1" thickBot="1" x14ac:dyDescent="0.3">
      <c r="A115" s="55" t="s">
        <v>22</v>
      </c>
      <c r="B115" s="72" t="s">
        <v>88</v>
      </c>
      <c r="C115" s="57" t="s">
        <v>89</v>
      </c>
      <c r="D115" s="57" t="s">
        <v>82</v>
      </c>
      <c r="E115" s="57" t="s">
        <v>4</v>
      </c>
      <c r="F115" s="57" t="s">
        <v>3</v>
      </c>
      <c r="G115" s="57" t="s">
        <v>2</v>
      </c>
      <c r="H115" s="57" t="s">
        <v>1</v>
      </c>
      <c r="I115" s="57"/>
      <c r="K115" s="57"/>
      <c r="M115" s="57"/>
    </row>
    <row r="116" spans="1:15" ht="14.25" customHeight="1" x14ac:dyDescent="0.25">
      <c r="B116" s="73" t="s">
        <v>90</v>
      </c>
      <c r="C116" s="43">
        <v>44</v>
      </c>
      <c r="D116" s="43">
        <v>47</v>
      </c>
      <c r="E116" s="43">
        <v>37</v>
      </c>
      <c r="F116" s="43">
        <v>38</v>
      </c>
      <c r="G116" s="43">
        <v>49</v>
      </c>
      <c r="H116" s="43">
        <v>48</v>
      </c>
      <c r="I116" s="43"/>
      <c r="K116" s="43"/>
      <c r="M116" s="43"/>
    </row>
    <row r="117" spans="1:15" ht="14.25" customHeight="1" x14ac:dyDescent="0.25">
      <c r="B117" s="74" t="s">
        <v>91</v>
      </c>
      <c r="C117" s="45">
        <v>19</v>
      </c>
      <c r="D117" s="45">
        <v>21</v>
      </c>
      <c r="E117" s="45">
        <v>21</v>
      </c>
      <c r="F117" s="45">
        <v>21</v>
      </c>
      <c r="G117" s="45">
        <v>20</v>
      </c>
      <c r="H117" s="45">
        <v>13</v>
      </c>
      <c r="I117" s="45"/>
      <c r="K117" s="45"/>
      <c r="M117" s="45"/>
    </row>
    <row r="118" spans="1:15" ht="14.25" customHeight="1" x14ac:dyDescent="0.25">
      <c r="B118" s="75" t="s">
        <v>92</v>
      </c>
      <c r="C118" s="47">
        <v>19</v>
      </c>
      <c r="D118" s="47">
        <v>19</v>
      </c>
      <c r="E118" s="47">
        <v>19</v>
      </c>
      <c r="F118" s="47">
        <v>20</v>
      </c>
      <c r="G118" s="47">
        <v>13</v>
      </c>
      <c r="H118" s="47">
        <v>10</v>
      </c>
      <c r="I118" s="47"/>
      <c r="K118" s="47"/>
      <c r="M118" s="47"/>
    </row>
    <row r="119" spans="1:15" ht="14.25" customHeight="1" x14ac:dyDescent="0.25">
      <c r="B119" s="75" t="s">
        <v>93</v>
      </c>
      <c r="C119" s="48">
        <v>29</v>
      </c>
      <c r="D119" s="48">
        <v>30</v>
      </c>
      <c r="E119" s="48">
        <v>26</v>
      </c>
      <c r="F119" s="48">
        <v>24</v>
      </c>
      <c r="G119" s="48">
        <v>30</v>
      </c>
      <c r="H119" s="48">
        <v>32</v>
      </c>
      <c r="I119" s="48"/>
      <c r="K119" s="48"/>
      <c r="M119" s="48"/>
    </row>
    <row r="120" spans="1:15" ht="14.25" customHeight="1" x14ac:dyDescent="0.25">
      <c r="B120" s="75" t="s">
        <v>94</v>
      </c>
      <c r="C120" s="47">
        <v>15</v>
      </c>
      <c r="D120" s="47">
        <v>20</v>
      </c>
      <c r="E120" s="47">
        <v>11</v>
      </c>
      <c r="F120" s="47">
        <v>13</v>
      </c>
      <c r="G120" s="47">
        <v>22</v>
      </c>
      <c r="H120" s="47">
        <v>20</v>
      </c>
      <c r="I120" s="47"/>
      <c r="K120" s="47"/>
      <c r="M120" s="47"/>
    </row>
    <row r="121" spans="1:15" ht="14.25" customHeight="1" x14ac:dyDescent="0.25">
      <c r="B121" s="75" t="s">
        <v>95</v>
      </c>
      <c r="C121" s="47">
        <v>9</v>
      </c>
      <c r="D121" s="47">
        <v>2</v>
      </c>
      <c r="E121" s="47">
        <v>2</v>
      </c>
      <c r="F121" s="47">
        <v>0</v>
      </c>
      <c r="G121" s="47">
        <v>1</v>
      </c>
      <c r="H121" s="47">
        <v>0</v>
      </c>
      <c r="I121" s="47"/>
      <c r="K121" s="47"/>
      <c r="M121" s="47"/>
    </row>
    <row r="122" spans="1:15" ht="14.25" customHeight="1" thickBot="1" x14ac:dyDescent="0.3">
      <c r="B122" s="76" t="s">
        <v>96</v>
      </c>
      <c r="C122" s="50">
        <v>1</v>
      </c>
      <c r="D122" s="50">
        <v>4</v>
      </c>
      <c r="E122" s="50">
        <v>3</v>
      </c>
      <c r="F122" s="50">
        <v>4</v>
      </c>
      <c r="G122" s="50">
        <v>6</v>
      </c>
      <c r="H122" s="50">
        <v>15</v>
      </c>
      <c r="I122" s="50"/>
      <c r="K122" s="50"/>
      <c r="M122" s="50"/>
    </row>
    <row r="123" spans="1:15" ht="14.25" hidden="1" customHeight="1" thickBot="1" x14ac:dyDescent="0.3"/>
    <row r="124" spans="1:15" ht="14.25" hidden="1" customHeight="1" thickBot="1" x14ac:dyDescent="0.3">
      <c r="B124" s="66"/>
      <c r="C124" s="54" t="s">
        <v>9</v>
      </c>
      <c r="D124" s="54" t="s">
        <v>10</v>
      </c>
      <c r="E124" s="54" t="s">
        <v>11</v>
      </c>
      <c r="F124" s="54" t="s">
        <v>97</v>
      </c>
      <c r="G124" s="54" t="s">
        <v>98</v>
      </c>
      <c r="H124" s="54" t="s">
        <v>102</v>
      </c>
      <c r="I124" s="54" t="s">
        <v>99</v>
      </c>
      <c r="J124" s="54" t="s">
        <v>103</v>
      </c>
      <c r="K124" s="65" t="s">
        <v>100</v>
      </c>
      <c r="L124" s="54"/>
      <c r="M124" s="54"/>
      <c r="N124" s="54"/>
      <c r="O124" s="65"/>
    </row>
    <row r="125" spans="1:15" ht="14.25" customHeight="1" thickBot="1" x14ac:dyDescent="0.3">
      <c r="A125" s="55" t="s">
        <v>23</v>
      </c>
      <c r="B125" s="72" t="s">
        <v>88</v>
      </c>
      <c r="C125" s="57" t="s">
        <v>87</v>
      </c>
      <c r="D125" s="57" t="s">
        <v>68</v>
      </c>
      <c r="E125" s="57" t="s">
        <v>4</v>
      </c>
      <c r="F125" s="57" t="s">
        <v>3</v>
      </c>
      <c r="G125" s="57" t="s">
        <v>2</v>
      </c>
      <c r="H125" s="57" t="s">
        <v>9</v>
      </c>
      <c r="I125" s="57" t="s">
        <v>1</v>
      </c>
      <c r="J125" s="57" t="s">
        <v>10</v>
      </c>
      <c r="K125" s="64" t="s">
        <v>0</v>
      </c>
      <c r="L125" s="57"/>
      <c r="M125" s="57"/>
      <c r="N125" s="57"/>
      <c r="O125" s="64"/>
    </row>
    <row r="126" spans="1:15" ht="14.25" customHeight="1" x14ac:dyDescent="0.25">
      <c r="B126" s="73" t="s">
        <v>90</v>
      </c>
      <c r="C126" s="43">
        <v>137</v>
      </c>
      <c r="D126" s="43">
        <v>139</v>
      </c>
      <c r="E126" s="43">
        <v>140</v>
      </c>
      <c r="F126" s="43">
        <v>146</v>
      </c>
      <c r="G126" s="43">
        <v>137</v>
      </c>
      <c r="H126" s="43">
        <v>46</v>
      </c>
      <c r="I126" s="43">
        <v>93</v>
      </c>
      <c r="J126" s="43">
        <v>50</v>
      </c>
      <c r="K126" s="58">
        <v>95</v>
      </c>
      <c r="L126" s="43"/>
      <c r="M126" s="43"/>
      <c r="N126" s="43"/>
      <c r="O126" s="58"/>
    </row>
    <row r="127" spans="1:15" ht="14.25" customHeight="1" x14ac:dyDescent="0.25">
      <c r="B127" s="74" t="s">
        <v>91</v>
      </c>
      <c r="C127" s="45">
        <v>46</v>
      </c>
      <c r="D127" s="45">
        <v>17</v>
      </c>
      <c r="E127" s="45">
        <v>40</v>
      </c>
      <c r="F127" s="45">
        <v>49</v>
      </c>
      <c r="G127" s="45">
        <v>30</v>
      </c>
      <c r="H127" s="45">
        <v>8</v>
      </c>
      <c r="I127" s="45">
        <v>25</v>
      </c>
      <c r="J127" s="45">
        <v>7</v>
      </c>
      <c r="K127" s="59">
        <v>28</v>
      </c>
      <c r="L127" s="45"/>
      <c r="M127" s="45"/>
      <c r="N127" s="45"/>
      <c r="O127" s="59"/>
    </row>
    <row r="128" spans="1:15" ht="14.25" customHeight="1" x14ac:dyDescent="0.25">
      <c r="B128" s="75" t="s">
        <v>92</v>
      </c>
      <c r="C128" s="45">
        <v>43</v>
      </c>
      <c r="D128" s="47">
        <v>15</v>
      </c>
      <c r="E128" s="47">
        <v>36</v>
      </c>
      <c r="F128" s="47">
        <v>44</v>
      </c>
      <c r="G128" s="47">
        <v>19</v>
      </c>
      <c r="H128" s="47">
        <v>8</v>
      </c>
      <c r="I128" s="47">
        <v>23</v>
      </c>
      <c r="J128" s="47">
        <v>7</v>
      </c>
      <c r="K128" s="60">
        <v>28</v>
      </c>
      <c r="L128" s="47"/>
      <c r="M128" s="47"/>
      <c r="N128" s="47"/>
      <c r="O128" s="60"/>
    </row>
    <row r="129" spans="1:17" ht="14.25" customHeight="1" x14ac:dyDescent="0.25">
      <c r="B129" s="75" t="s">
        <v>93</v>
      </c>
      <c r="C129" s="45">
        <v>78</v>
      </c>
      <c r="D129" s="48">
        <v>41</v>
      </c>
      <c r="E129" s="48">
        <v>75</v>
      </c>
      <c r="F129" s="48">
        <v>70</v>
      </c>
      <c r="G129" s="48">
        <v>43</v>
      </c>
      <c r="H129" s="48">
        <v>27</v>
      </c>
      <c r="I129" s="48">
        <v>54</v>
      </c>
      <c r="J129" s="48">
        <v>27</v>
      </c>
      <c r="K129" s="61">
        <v>58</v>
      </c>
      <c r="L129" s="48"/>
      <c r="M129" s="48"/>
      <c r="N129" s="48"/>
      <c r="O129" s="61"/>
    </row>
    <row r="130" spans="1:17" ht="14.25" customHeight="1" x14ac:dyDescent="0.25">
      <c r="B130" s="75" t="s">
        <v>94</v>
      </c>
      <c r="C130" s="45">
        <v>51</v>
      </c>
      <c r="D130" s="47">
        <v>91</v>
      </c>
      <c r="E130" s="47">
        <v>75</v>
      </c>
      <c r="F130" s="47">
        <v>76</v>
      </c>
      <c r="G130" s="47">
        <v>94</v>
      </c>
      <c r="H130" s="47">
        <v>30</v>
      </c>
      <c r="I130" s="47">
        <v>48</v>
      </c>
      <c r="J130" s="47">
        <v>30</v>
      </c>
      <c r="K130" s="60">
        <v>43</v>
      </c>
      <c r="L130" s="47"/>
      <c r="M130" s="47"/>
      <c r="N130" s="47"/>
      <c r="O130" s="60"/>
    </row>
    <row r="131" spans="1:17" ht="14.25" customHeight="1" x14ac:dyDescent="0.25">
      <c r="B131" s="75" t="s">
        <v>95</v>
      </c>
      <c r="C131" s="45">
        <v>23</v>
      </c>
      <c r="D131" s="47">
        <v>9</v>
      </c>
      <c r="E131" s="47">
        <v>2</v>
      </c>
      <c r="F131" s="47">
        <v>1</v>
      </c>
      <c r="G131" s="47">
        <v>1</v>
      </c>
      <c r="H131" s="47">
        <v>0</v>
      </c>
      <c r="I131" s="47">
        <v>1</v>
      </c>
      <c r="J131" s="47">
        <v>1</v>
      </c>
      <c r="K131" s="60">
        <v>1</v>
      </c>
      <c r="L131" s="47"/>
      <c r="M131" s="47"/>
      <c r="N131" s="47"/>
      <c r="O131" s="60"/>
    </row>
    <row r="132" spans="1:17" ht="14.25" customHeight="1" thickBot="1" x14ac:dyDescent="0.3">
      <c r="B132" s="76" t="s">
        <v>96</v>
      </c>
      <c r="C132" s="50">
        <v>17</v>
      </c>
      <c r="D132" s="50">
        <v>22</v>
      </c>
      <c r="E132" s="50">
        <v>23</v>
      </c>
      <c r="F132" s="50">
        <v>20</v>
      </c>
      <c r="G132" s="50">
        <v>12</v>
      </c>
      <c r="H132" s="50">
        <v>8</v>
      </c>
      <c r="I132" s="50">
        <v>19</v>
      </c>
      <c r="J132" s="50">
        <v>12</v>
      </c>
      <c r="K132" s="62">
        <v>23</v>
      </c>
      <c r="L132" s="50"/>
      <c r="M132" s="50"/>
      <c r="N132" s="50"/>
      <c r="O132" s="62"/>
    </row>
    <row r="133" spans="1:17" ht="14.25" hidden="1" customHeight="1" thickBot="1" x14ac:dyDescent="0.3"/>
    <row r="134" spans="1:17" ht="14.25" hidden="1" customHeight="1" thickBot="1" x14ac:dyDescent="0.3">
      <c r="B134" s="38"/>
      <c r="C134" s="54" t="s">
        <v>9</v>
      </c>
      <c r="D134" s="54" t="s">
        <v>10</v>
      </c>
      <c r="E134" s="54" t="s">
        <v>11</v>
      </c>
      <c r="F134" s="54" t="s">
        <v>97</v>
      </c>
      <c r="G134" s="54" t="s">
        <v>98</v>
      </c>
      <c r="H134" s="54" t="s">
        <v>99</v>
      </c>
      <c r="I134" s="54" t="s">
        <v>100</v>
      </c>
      <c r="J134" s="65" t="s">
        <v>104</v>
      </c>
      <c r="L134" s="54"/>
      <c r="N134" s="54"/>
      <c r="P134" s="54"/>
      <c r="Q134" s="65"/>
    </row>
    <row r="135" spans="1:17" ht="14.25" customHeight="1" thickBot="1" x14ac:dyDescent="0.3">
      <c r="A135" s="55" t="s">
        <v>24</v>
      </c>
      <c r="B135" s="56" t="s">
        <v>88</v>
      </c>
      <c r="C135" s="57" t="s">
        <v>87</v>
      </c>
      <c r="D135" s="57" t="s">
        <v>68</v>
      </c>
      <c r="E135" s="57" t="s">
        <v>69</v>
      </c>
      <c r="F135" s="57" t="s">
        <v>70</v>
      </c>
      <c r="G135" s="57" t="s">
        <v>9</v>
      </c>
      <c r="H135" s="57" t="s">
        <v>10</v>
      </c>
      <c r="I135" s="57" t="s">
        <v>11</v>
      </c>
      <c r="J135" s="64" t="s">
        <v>12</v>
      </c>
      <c r="L135" s="57"/>
      <c r="N135" s="57"/>
      <c r="P135" s="57"/>
      <c r="Q135" s="64"/>
    </row>
    <row r="136" spans="1:17" ht="14.25" customHeight="1" x14ac:dyDescent="0.25">
      <c r="B136" s="42" t="s">
        <v>90</v>
      </c>
      <c r="C136" s="43">
        <v>49</v>
      </c>
      <c r="D136" s="43">
        <v>51</v>
      </c>
      <c r="E136" s="43">
        <v>50</v>
      </c>
      <c r="F136" s="43">
        <v>51</v>
      </c>
      <c r="G136" s="43">
        <v>49</v>
      </c>
      <c r="H136" s="43">
        <v>46</v>
      </c>
      <c r="I136" s="43">
        <v>49</v>
      </c>
      <c r="J136" s="58">
        <v>49</v>
      </c>
      <c r="L136" s="43"/>
      <c r="N136" s="43"/>
      <c r="O136" s="77"/>
      <c r="P136" s="43"/>
      <c r="Q136" s="58"/>
    </row>
    <row r="137" spans="1:17" ht="14.25" customHeight="1" x14ac:dyDescent="0.25">
      <c r="B137" s="44" t="s">
        <v>91</v>
      </c>
      <c r="C137" s="45">
        <v>22</v>
      </c>
      <c r="D137" s="45">
        <v>20</v>
      </c>
      <c r="E137" s="45">
        <v>21</v>
      </c>
      <c r="F137" s="45">
        <v>24</v>
      </c>
      <c r="G137" s="45">
        <v>23</v>
      </c>
      <c r="H137" s="45">
        <v>25</v>
      </c>
      <c r="I137" s="45">
        <v>13</v>
      </c>
      <c r="J137" s="59">
        <v>27</v>
      </c>
      <c r="L137" s="45"/>
      <c r="N137" s="45"/>
      <c r="O137" s="77"/>
      <c r="P137" s="45"/>
      <c r="Q137" s="59"/>
    </row>
    <row r="138" spans="1:17" ht="14.25" customHeight="1" x14ac:dyDescent="0.25">
      <c r="B138" s="46" t="s">
        <v>92</v>
      </c>
      <c r="C138" s="45">
        <v>20</v>
      </c>
      <c r="D138" s="47">
        <v>19</v>
      </c>
      <c r="E138" s="47">
        <v>20</v>
      </c>
      <c r="F138" s="47">
        <v>14</v>
      </c>
      <c r="G138" s="47">
        <v>14</v>
      </c>
      <c r="H138" s="47">
        <v>21</v>
      </c>
      <c r="I138" s="47">
        <v>11</v>
      </c>
      <c r="J138" s="60">
        <v>26</v>
      </c>
      <c r="L138" s="47"/>
      <c r="N138" s="47"/>
      <c r="O138" s="77"/>
      <c r="P138" s="47"/>
      <c r="Q138" s="60"/>
    </row>
    <row r="139" spans="1:17" ht="14.25" customHeight="1" x14ac:dyDescent="0.25">
      <c r="B139" s="46" t="s">
        <v>93</v>
      </c>
      <c r="C139" s="45">
        <v>28</v>
      </c>
      <c r="D139" s="48">
        <v>34</v>
      </c>
      <c r="E139" s="48">
        <v>31</v>
      </c>
      <c r="F139" s="48">
        <v>33</v>
      </c>
      <c r="G139" s="48">
        <v>30</v>
      </c>
      <c r="H139" s="48">
        <v>31</v>
      </c>
      <c r="I139" s="48">
        <v>24</v>
      </c>
      <c r="J139" s="61" t="s">
        <v>105</v>
      </c>
      <c r="L139" s="48"/>
      <c r="N139" s="48"/>
      <c r="O139" s="77"/>
      <c r="P139" s="48"/>
      <c r="Q139" s="61"/>
    </row>
    <row r="140" spans="1:17" ht="14.25" customHeight="1" x14ac:dyDescent="0.25">
      <c r="B140" s="46" t="s">
        <v>94</v>
      </c>
      <c r="C140" s="45">
        <v>16</v>
      </c>
      <c r="D140" s="47">
        <v>14</v>
      </c>
      <c r="E140" s="47">
        <v>16</v>
      </c>
      <c r="F140" s="47">
        <v>19</v>
      </c>
      <c r="G140" s="47">
        <v>19</v>
      </c>
      <c r="H140" s="47">
        <v>16</v>
      </c>
      <c r="I140" s="47">
        <v>26</v>
      </c>
      <c r="J140" s="60">
        <v>17</v>
      </c>
      <c r="L140" s="47"/>
      <c r="N140" s="47"/>
      <c r="O140" s="77"/>
      <c r="P140" s="47"/>
      <c r="Q140" s="60"/>
    </row>
    <row r="141" spans="1:17" ht="14.25" customHeight="1" x14ac:dyDescent="0.25">
      <c r="B141" s="46" t="s">
        <v>95</v>
      </c>
      <c r="C141" s="45">
        <v>3</v>
      </c>
      <c r="D141" s="47">
        <v>3</v>
      </c>
      <c r="E141" s="47">
        <v>1</v>
      </c>
      <c r="F141" s="47">
        <v>0</v>
      </c>
      <c r="G141" s="47">
        <v>0</v>
      </c>
      <c r="H141" s="47">
        <v>0</v>
      </c>
      <c r="I141" s="47">
        <v>0</v>
      </c>
      <c r="J141" s="60">
        <v>0</v>
      </c>
      <c r="L141" s="47"/>
      <c r="N141" s="47"/>
      <c r="O141" s="77"/>
      <c r="P141" s="47"/>
      <c r="Q141" s="60"/>
    </row>
    <row r="142" spans="1:17" ht="14.25" customHeight="1" thickBot="1" x14ac:dyDescent="0.3">
      <c r="B142" s="49" t="s">
        <v>96</v>
      </c>
      <c r="C142" s="50">
        <v>8</v>
      </c>
      <c r="D142" s="50">
        <v>14</v>
      </c>
      <c r="E142" s="50">
        <v>12</v>
      </c>
      <c r="F142" s="50">
        <v>8</v>
      </c>
      <c r="G142" s="50">
        <v>7</v>
      </c>
      <c r="H142" s="50">
        <v>5</v>
      </c>
      <c r="I142" s="50">
        <v>10</v>
      </c>
      <c r="J142" s="62">
        <v>5</v>
      </c>
      <c r="L142" s="50"/>
      <c r="N142" s="50"/>
      <c r="O142" s="77"/>
      <c r="P142" s="50"/>
      <c r="Q142" s="62"/>
    </row>
    <row r="143" spans="1:17" ht="14.25" hidden="1" customHeight="1" thickBot="1" x14ac:dyDescent="0.3"/>
    <row r="144" spans="1:17" ht="14.25" hidden="1" customHeight="1" thickBot="1" x14ac:dyDescent="0.3">
      <c r="B144" s="66"/>
      <c r="C144" s="54" t="s">
        <v>9</v>
      </c>
      <c r="D144" s="54" t="s">
        <v>10</v>
      </c>
      <c r="E144" s="54" t="s">
        <v>11</v>
      </c>
      <c r="F144" s="54" t="s">
        <v>97</v>
      </c>
      <c r="G144" s="54" t="s">
        <v>98</v>
      </c>
      <c r="H144" s="54" t="s">
        <v>99</v>
      </c>
      <c r="I144" s="54" t="s">
        <v>103</v>
      </c>
      <c r="J144" s="54" t="s">
        <v>100</v>
      </c>
      <c r="K144" s="54"/>
      <c r="M144" s="54"/>
      <c r="N144" s="54"/>
      <c r="O144" s="54"/>
    </row>
    <row r="145" spans="1:15" ht="14.25" customHeight="1" thickBot="1" x14ac:dyDescent="0.3">
      <c r="A145" s="55" t="s">
        <v>25</v>
      </c>
      <c r="B145" s="72" t="s">
        <v>88</v>
      </c>
      <c r="C145" s="57" t="s">
        <v>89</v>
      </c>
      <c r="D145" s="57" t="s">
        <v>82</v>
      </c>
      <c r="E145" s="57" t="s">
        <v>4</v>
      </c>
      <c r="F145" s="57" t="s">
        <v>3</v>
      </c>
      <c r="G145" s="57" t="s">
        <v>2</v>
      </c>
      <c r="H145" s="57" t="s">
        <v>1</v>
      </c>
      <c r="I145" s="57" t="s">
        <v>10</v>
      </c>
      <c r="J145" s="57" t="s">
        <v>0</v>
      </c>
      <c r="K145" s="57"/>
      <c r="M145" s="57"/>
      <c r="N145" s="57"/>
      <c r="O145" s="57"/>
    </row>
    <row r="146" spans="1:15" ht="14.25" customHeight="1" x14ac:dyDescent="0.25">
      <c r="B146" s="73" t="s">
        <v>90</v>
      </c>
      <c r="C146" s="58">
        <v>65</v>
      </c>
      <c r="D146" s="58">
        <v>53</v>
      </c>
      <c r="E146" s="43">
        <v>54</v>
      </c>
      <c r="F146" s="43">
        <v>71</v>
      </c>
      <c r="G146" s="43">
        <v>62</v>
      </c>
      <c r="H146" s="43">
        <v>87</v>
      </c>
      <c r="I146" s="43">
        <v>35</v>
      </c>
      <c r="J146" s="43">
        <v>44</v>
      </c>
      <c r="K146" s="43"/>
      <c r="M146" s="43"/>
      <c r="N146" s="43"/>
      <c r="O146" s="43"/>
    </row>
    <row r="147" spans="1:15" ht="14.25" customHeight="1" x14ac:dyDescent="0.25">
      <c r="B147" s="74" t="s">
        <v>91</v>
      </c>
      <c r="C147" s="59">
        <v>17</v>
      </c>
      <c r="D147" s="59">
        <v>12</v>
      </c>
      <c r="E147" s="45">
        <v>15</v>
      </c>
      <c r="F147" s="45">
        <v>11</v>
      </c>
      <c r="G147" s="45">
        <v>15</v>
      </c>
      <c r="H147" s="45">
        <v>33</v>
      </c>
      <c r="I147" s="45">
        <v>3</v>
      </c>
      <c r="J147" s="45">
        <v>12</v>
      </c>
      <c r="K147" s="45"/>
      <c r="M147" s="45"/>
      <c r="N147" s="45"/>
      <c r="O147" s="45"/>
    </row>
    <row r="148" spans="1:15" ht="14.25" customHeight="1" x14ac:dyDescent="0.25">
      <c r="B148" s="75" t="s">
        <v>92</v>
      </c>
      <c r="C148" s="60">
        <v>16</v>
      </c>
      <c r="D148" s="60">
        <v>11</v>
      </c>
      <c r="E148" s="47">
        <v>15</v>
      </c>
      <c r="F148" s="47">
        <v>9</v>
      </c>
      <c r="G148" s="47">
        <v>11</v>
      </c>
      <c r="H148" s="47">
        <v>23</v>
      </c>
      <c r="I148" s="47">
        <v>3</v>
      </c>
      <c r="J148" s="47">
        <v>11</v>
      </c>
      <c r="K148" s="47"/>
      <c r="M148" s="47"/>
      <c r="N148" s="47"/>
      <c r="O148" s="47"/>
    </row>
    <row r="149" spans="1:15" ht="14.25" customHeight="1" x14ac:dyDescent="0.25">
      <c r="B149" s="75" t="s">
        <v>93</v>
      </c>
      <c r="C149" s="61">
        <v>32</v>
      </c>
      <c r="D149" s="61">
        <v>29</v>
      </c>
      <c r="E149" s="48">
        <v>19</v>
      </c>
      <c r="F149" s="48">
        <v>27</v>
      </c>
      <c r="G149" s="48">
        <v>18</v>
      </c>
      <c r="H149" s="48">
        <v>55</v>
      </c>
      <c r="I149" s="48">
        <v>12</v>
      </c>
      <c r="J149" s="48">
        <v>25</v>
      </c>
      <c r="K149" s="48"/>
      <c r="M149" s="48"/>
      <c r="N149" s="48"/>
      <c r="O149" s="48"/>
    </row>
    <row r="150" spans="1:15" ht="14.25" customHeight="1" x14ac:dyDescent="0.25">
      <c r="B150" s="75" t="s">
        <v>94</v>
      </c>
      <c r="C150" s="60">
        <v>36</v>
      </c>
      <c r="D150" s="60">
        <v>32</v>
      </c>
      <c r="E150" s="47">
        <v>29</v>
      </c>
      <c r="F150" s="47">
        <v>40</v>
      </c>
      <c r="G150" s="47">
        <v>39</v>
      </c>
      <c r="H150" s="47">
        <v>34</v>
      </c>
      <c r="I150" s="47">
        <v>22</v>
      </c>
      <c r="J150" s="47">
        <v>20</v>
      </c>
      <c r="K150" s="47"/>
      <c r="M150" s="47"/>
      <c r="N150" s="47"/>
      <c r="O150" s="47"/>
    </row>
    <row r="151" spans="1:15" ht="14.25" customHeight="1" x14ac:dyDescent="0.25">
      <c r="B151" s="75" t="s">
        <v>95</v>
      </c>
      <c r="C151" s="60">
        <v>12</v>
      </c>
      <c r="D151" s="60">
        <v>3</v>
      </c>
      <c r="E151" s="47">
        <v>2</v>
      </c>
      <c r="F151" s="47">
        <v>2</v>
      </c>
      <c r="G151" s="47">
        <v>1</v>
      </c>
      <c r="H151" s="47">
        <v>1</v>
      </c>
      <c r="I151" s="47">
        <v>0</v>
      </c>
      <c r="J151" s="47">
        <v>0</v>
      </c>
      <c r="K151" s="47"/>
      <c r="M151" s="47"/>
      <c r="N151" s="47"/>
      <c r="O151" s="47"/>
    </row>
    <row r="152" spans="1:15" ht="14.25" customHeight="1" thickBot="1" x14ac:dyDescent="0.3">
      <c r="B152" s="76" t="s">
        <v>96</v>
      </c>
      <c r="C152" s="62">
        <v>0</v>
      </c>
      <c r="D152" s="62">
        <v>6</v>
      </c>
      <c r="E152" s="50">
        <v>8</v>
      </c>
      <c r="F152" s="50">
        <v>18</v>
      </c>
      <c r="G152" s="50">
        <v>7</v>
      </c>
      <c r="H152" s="50">
        <v>19</v>
      </c>
      <c r="I152" s="50">
        <v>10</v>
      </c>
      <c r="J152" s="50">
        <v>12</v>
      </c>
      <c r="K152" s="50"/>
      <c r="M152" s="50"/>
      <c r="N152" s="50"/>
      <c r="O152" s="50"/>
    </row>
    <row r="153" spans="1:15" ht="14.25" hidden="1" customHeight="1" thickBot="1" x14ac:dyDescent="0.3"/>
    <row r="154" spans="1:15" ht="14.25" hidden="1" customHeight="1" thickBot="1" x14ac:dyDescent="0.3">
      <c r="B154" s="66"/>
      <c r="C154" s="53" t="s">
        <v>9</v>
      </c>
      <c r="D154" s="53" t="s">
        <v>10</v>
      </c>
      <c r="E154" s="54" t="s">
        <v>11</v>
      </c>
      <c r="F154" s="54" t="s">
        <v>97</v>
      </c>
      <c r="G154" s="54" t="s">
        <v>98</v>
      </c>
      <c r="H154" s="54" t="s">
        <v>99</v>
      </c>
      <c r="I154" s="54" t="s">
        <v>100</v>
      </c>
      <c r="K154" s="54"/>
      <c r="M154" s="54"/>
      <c r="O154" s="54"/>
    </row>
    <row r="155" spans="1:15" ht="14.25" customHeight="1" thickBot="1" x14ac:dyDescent="0.3">
      <c r="A155" s="55" t="s">
        <v>26</v>
      </c>
      <c r="B155" s="72" t="s">
        <v>88</v>
      </c>
      <c r="C155" s="57" t="s">
        <v>89</v>
      </c>
      <c r="D155" s="57" t="s">
        <v>82</v>
      </c>
      <c r="E155" s="57" t="s">
        <v>4</v>
      </c>
      <c r="F155" s="57" t="s">
        <v>3</v>
      </c>
      <c r="G155" s="57" t="s">
        <v>2</v>
      </c>
      <c r="H155" s="57" t="s">
        <v>1</v>
      </c>
      <c r="I155" s="57" t="s">
        <v>0</v>
      </c>
      <c r="K155" s="57"/>
      <c r="M155" s="57"/>
      <c r="O155" s="57"/>
    </row>
    <row r="156" spans="1:15" ht="14.25" customHeight="1" x14ac:dyDescent="0.25">
      <c r="B156" s="73" t="s">
        <v>90</v>
      </c>
      <c r="C156" s="43">
        <v>38</v>
      </c>
      <c r="D156" s="43">
        <v>29</v>
      </c>
      <c r="E156" s="43">
        <v>29</v>
      </c>
      <c r="F156" s="43">
        <v>33</v>
      </c>
      <c r="G156" s="43">
        <v>33</v>
      </c>
      <c r="H156" s="43">
        <v>28</v>
      </c>
      <c r="I156" s="43">
        <v>25</v>
      </c>
      <c r="K156" s="43"/>
      <c r="M156" s="43"/>
      <c r="O156" s="43"/>
    </row>
    <row r="157" spans="1:15" ht="14.25" customHeight="1" x14ac:dyDescent="0.25">
      <c r="B157" s="74" t="s">
        <v>91</v>
      </c>
      <c r="C157" s="45">
        <v>5</v>
      </c>
      <c r="D157" s="45">
        <v>3</v>
      </c>
      <c r="E157" s="45">
        <v>9</v>
      </c>
      <c r="F157" s="45">
        <v>5</v>
      </c>
      <c r="G157" s="45">
        <v>5</v>
      </c>
      <c r="H157" s="45">
        <v>0</v>
      </c>
      <c r="I157" s="45">
        <v>3</v>
      </c>
      <c r="K157" s="45"/>
      <c r="M157" s="45"/>
      <c r="O157" s="45"/>
    </row>
    <row r="158" spans="1:15" ht="14.25" customHeight="1" x14ac:dyDescent="0.25">
      <c r="B158" s="75" t="s">
        <v>92</v>
      </c>
      <c r="C158" s="45">
        <v>5</v>
      </c>
      <c r="D158" s="45">
        <v>3</v>
      </c>
      <c r="E158" s="47">
        <v>8</v>
      </c>
      <c r="F158" s="47">
        <v>5</v>
      </c>
      <c r="G158" s="47">
        <v>5</v>
      </c>
      <c r="H158" s="47">
        <v>0</v>
      </c>
      <c r="I158" s="47">
        <v>2</v>
      </c>
      <c r="K158" s="47"/>
      <c r="M158" s="47"/>
      <c r="O158" s="47"/>
    </row>
    <row r="159" spans="1:15" ht="14.25" customHeight="1" x14ac:dyDescent="0.25">
      <c r="B159" s="75" t="s">
        <v>93</v>
      </c>
      <c r="C159" s="45">
        <v>7</v>
      </c>
      <c r="D159" s="45">
        <v>9</v>
      </c>
      <c r="E159" s="48">
        <v>12</v>
      </c>
      <c r="F159" s="48">
        <v>9</v>
      </c>
      <c r="G159" s="48">
        <v>7</v>
      </c>
      <c r="H159" s="48">
        <v>9</v>
      </c>
      <c r="I159" s="48">
        <v>12</v>
      </c>
      <c r="K159" s="48"/>
      <c r="M159" s="48"/>
      <c r="O159" s="48"/>
    </row>
    <row r="160" spans="1:15" ht="14.25" customHeight="1" x14ac:dyDescent="0.25">
      <c r="B160" s="75" t="s">
        <v>94</v>
      </c>
      <c r="C160" s="45">
        <v>30</v>
      </c>
      <c r="D160" s="45">
        <v>23</v>
      </c>
      <c r="E160" s="47">
        <v>16</v>
      </c>
      <c r="F160" s="47">
        <v>24</v>
      </c>
      <c r="G160" s="47">
        <v>25</v>
      </c>
      <c r="H160" s="47">
        <v>23</v>
      </c>
      <c r="I160" s="47">
        <v>13</v>
      </c>
      <c r="K160" s="47"/>
      <c r="M160" s="47"/>
      <c r="O160" s="47"/>
    </row>
    <row r="161" spans="1:17" ht="14.25" customHeight="1" x14ac:dyDescent="0.25">
      <c r="B161" s="75" t="s">
        <v>95</v>
      </c>
      <c r="C161" s="45">
        <v>3</v>
      </c>
      <c r="D161" s="45">
        <v>1</v>
      </c>
      <c r="E161" s="47">
        <v>0</v>
      </c>
      <c r="F161" s="47">
        <v>2</v>
      </c>
      <c r="G161" s="47">
        <v>1</v>
      </c>
      <c r="H161" s="47">
        <v>0</v>
      </c>
      <c r="I161" s="47">
        <v>1</v>
      </c>
      <c r="K161" s="47"/>
      <c r="M161" s="47"/>
      <c r="O161" s="47"/>
    </row>
    <row r="162" spans="1:17" ht="14.25" customHeight="1" thickBot="1" x14ac:dyDescent="0.3">
      <c r="B162" s="76" t="s">
        <v>96</v>
      </c>
      <c r="C162" s="50">
        <v>0</v>
      </c>
      <c r="D162" s="50">
        <v>2</v>
      </c>
      <c r="E162" s="50">
        <v>4</v>
      </c>
      <c r="F162" s="50">
        <v>2</v>
      </c>
      <c r="G162" s="50">
        <v>2</v>
      </c>
      <c r="H162" s="50">
        <v>5</v>
      </c>
      <c r="I162" s="50">
        <v>8</v>
      </c>
      <c r="K162" s="50"/>
      <c r="M162" s="50"/>
      <c r="O162" s="50"/>
    </row>
    <row r="163" spans="1:17" ht="14.25" hidden="1" customHeight="1" thickBot="1" x14ac:dyDescent="0.3"/>
    <row r="164" spans="1:17" ht="14.25" hidden="1" customHeight="1" thickBot="1" x14ac:dyDescent="0.3">
      <c r="B164" s="38"/>
      <c r="C164" s="54" t="s">
        <v>9</v>
      </c>
      <c r="D164" s="54" t="s">
        <v>10</v>
      </c>
      <c r="E164" s="54" t="s">
        <v>11</v>
      </c>
      <c r="F164" s="54" t="s">
        <v>97</v>
      </c>
      <c r="G164" s="54" t="s">
        <v>98</v>
      </c>
      <c r="H164" s="54" t="s">
        <v>99</v>
      </c>
      <c r="I164" s="53" t="s">
        <v>100</v>
      </c>
      <c r="K164" s="54"/>
      <c r="M164" s="54"/>
      <c r="O164" s="53"/>
    </row>
    <row r="165" spans="1:17" ht="14.25" customHeight="1" thickBot="1" x14ac:dyDescent="0.3">
      <c r="A165" s="55" t="s">
        <v>106</v>
      </c>
      <c r="B165" s="56" t="s">
        <v>88</v>
      </c>
      <c r="C165" s="57" t="s">
        <v>89</v>
      </c>
      <c r="D165" s="57" t="s">
        <v>82</v>
      </c>
      <c r="E165" s="57" t="s">
        <v>4</v>
      </c>
      <c r="F165" s="57" t="s">
        <v>3</v>
      </c>
      <c r="G165" s="57" t="s">
        <v>2</v>
      </c>
      <c r="H165" s="57" t="s">
        <v>1</v>
      </c>
      <c r="I165" s="57" t="s">
        <v>0</v>
      </c>
      <c r="K165" s="57"/>
      <c r="M165" s="57"/>
      <c r="O165" s="57"/>
    </row>
    <row r="166" spans="1:17" ht="14.25" customHeight="1" x14ac:dyDescent="0.25">
      <c r="B166" s="42" t="s">
        <v>90</v>
      </c>
      <c r="C166" s="43">
        <v>60</v>
      </c>
      <c r="D166" s="43">
        <v>50</v>
      </c>
      <c r="E166" s="43">
        <v>71</v>
      </c>
      <c r="F166" s="43">
        <v>113</v>
      </c>
      <c r="G166" s="43">
        <v>123</v>
      </c>
      <c r="H166" s="43">
        <v>123</v>
      </c>
      <c r="I166" s="43">
        <v>129</v>
      </c>
      <c r="K166" s="43"/>
      <c r="M166" s="43"/>
      <c r="O166" s="43"/>
    </row>
    <row r="167" spans="1:17" ht="14.25" customHeight="1" x14ac:dyDescent="0.25">
      <c r="B167" s="44" t="s">
        <v>91</v>
      </c>
      <c r="C167" s="45">
        <v>17</v>
      </c>
      <c r="D167" s="45">
        <v>6</v>
      </c>
      <c r="E167" s="45">
        <v>13</v>
      </c>
      <c r="F167" s="45">
        <v>23</v>
      </c>
      <c r="G167" s="45">
        <v>29</v>
      </c>
      <c r="H167" s="45">
        <v>37</v>
      </c>
      <c r="I167" s="45">
        <v>22</v>
      </c>
      <c r="K167" s="45"/>
      <c r="M167" s="45"/>
      <c r="O167" s="45"/>
    </row>
    <row r="168" spans="1:17" ht="14.25" customHeight="1" x14ac:dyDescent="0.25">
      <c r="B168" s="46" t="s">
        <v>92</v>
      </c>
      <c r="C168" s="45">
        <v>17</v>
      </c>
      <c r="D168" s="45">
        <v>6</v>
      </c>
      <c r="E168" s="47">
        <v>13</v>
      </c>
      <c r="F168" s="47">
        <v>20</v>
      </c>
      <c r="G168" s="47">
        <v>8</v>
      </c>
      <c r="H168" s="47">
        <v>26</v>
      </c>
      <c r="I168" s="47">
        <v>14</v>
      </c>
      <c r="K168" s="47"/>
      <c r="M168" s="47"/>
      <c r="O168" s="47"/>
    </row>
    <row r="169" spans="1:17" ht="14.25" customHeight="1" x14ac:dyDescent="0.25">
      <c r="B169" s="46" t="s">
        <v>93</v>
      </c>
      <c r="C169" s="45">
        <v>34</v>
      </c>
      <c r="D169" s="45">
        <v>23</v>
      </c>
      <c r="E169" s="48">
        <v>25</v>
      </c>
      <c r="F169" s="48">
        <v>47</v>
      </c>
      <c r="G169" s="48">
        <v>48</v>
      </c>
      <c r="H169" s="48">
        <v>52</v>
      </c>
      <c r="I169" s="48">
        <v>47</v>
      </c>
      <c r="K169" s="48"/>
      <c r="M169" s="48"/>
      <c r="O169" s="48"/>
    </row>
    <row r="170" spans="1:17" ht="14.25" customHeight="1" x14ac:dyDescent="0.25">
      <c r="B170" s="46" t="s">
        <v>94</v>
      </c>
      <c r="C170" s="45">
        <v>27</v>
      </c>
      <c r="D170" s="45">
        <v>29</v>
      </c>
      <c r="E170" s="47">
        <v>43</v>
      </c>
      <c r="F170" s="47">
        <v>70</v>
      </c>
      <c r="G170" s="47">
        <v>78</v>
      </c>
      <c r="H170" s="47">
        <v>81</v>
      </c>
      <c r="I170" s="47">
        <v>93</v>
      </c>
      <c r="K170" s="47"/>
      <c r="M170" s="47"/>
      <c r="O170" s="47"/>
    </row>
    <row r="171" spans="1:17" ht="14.25" customHeight="1" x14ac:dyDescent="0.25">
      <c r="B171" s="46" t="s">
        <v>95</v>
      </c>
      <c r="C171" s="45">
        <v>16</v>
      </c>
      <c r="D171" s="45">
        <v>5</v>
      </c>
      <c r="E171" s="47">
        <v>9</v>
      </c>
      <c r="F171" s="47">
        <v>6</v>
      </c>
      <c r="G171" s="47">
        <v>0</v>
      </c>
      <c r="H171" s="47">
        <v>0</v>
      </c>
      <c r="I171" s="47">
        <v>0</v>
      </c>
      <c r="K171" s="47"/>
      <c r="M171" s="47"/>
      <c r="O171" s="47"/>
    </row>
    <row r="172" spans="1:17" ht="14.25" customHeight="1" thickBot="1" x14ac:dyDescent="0.3">
      <c r="B172" s="49" t="s">
        <v>96</v>
      </c>
      <c r="C172" s="50">
        <v>0</v>
      </c>
      <c r="D172" s="50">
        <v>10</v>
      </c>
      <c r="E172" s="50">
        <v>6</v>
      </c>
      <c r="F172" s="50">
        <v>14</v>
      </c>
      <c r="G172" s="50">
        <v>16</v>
      </c>
      <c r="H172" s="50">
        <v>5</v>
      </c>
      <c r="I172" s="50">
        <v>14</v>
      </c>
      <c r="K172" s="50"/>
      <c r="M172" s="50"/>
      <c r="O172" s="50"/>
    </row>
    <row r="173" spans="1:17" ht="14.25" hidden="1" customHeight="1" thickBot="1" x14ac:dyDescent="0.3"/>
    <row r="174" spans="1:17" ht="14.25" hidden="1" customHeight="1" thickBot="1" x14ac:dyDescent="0.3">
      <c r="B174" s="38"/>
      <c r="C174" s="52"/>
      <c r="D174" s="52"/>
      <c r="E174" s="52"/>
      <c r="F174" s="52"/>
      <c r="G174" s="52"/>
      <c r="H174" s="52"/>
      <c r="I174" s="52"/>
      <c r="J174" s="52"/>
      <c r="K174" s="52"/>
      <c r="L174" s="52"/>
      <c r="M174" s="52"/>
      <c r="N174" s="52"/>
      <c r="O174" s="52"/>
      <c r="P174" s="52"/>
      <c r="Q174" s="52"/>
    </row>
    <row r="175" spans="1:17" ht="14.25" customHeight="1" thickBot="1" x14ac:dyDescent="0.3">
      <c r="A175" s="51" t="s">
        <v>27</v>
      </c>
      <c r="B175" s="40" t="s">
        <v>88</v>
      </c>
      <c r="C175" s="41" t="s">
        <v>89</v>
      </c>
      <c r="D175" s="41" t="s">
        <v>87</v>
      </c>
      <c r="E175" s="41" t="s">
        <v>82</v>
      </c>
      <c r="F175" s="41" t="s">
        <v>68</v>
      </c>
      <c r="G175" s="41" t="s">
        <v>4</v>
      </c>
      <c r="H175" s="41" t="s">
        <v>69</v>
      </c>
      <c r="I175" s="41" t="s">
        <v>3</v>
      </c>
      <c r="J175" s="41" t="s">
        <v>70</v>
      </c>
      <c r="K175" s="41" t="s">
        <v>2</v>
      </c>
      <c r="L175" s="41" t="s">
        <v>9</v>
      </c>
      <c r="M175" s="41" t="s">
        <v>1</v>
      </c>
      <c r="N175" s="41" t="s">
        <v>10</v>
      </c>
      <c r="O175" s="41" t="s">
        <v>0</v>
      </c>
      <c r="P175" s="41" t="s">
        <v>11</v>
      </c>
      <c r="Q175" s="41" t="s">
        <v>12</v>
      </c>
    </row>
    <row r="176" spans="1:17" ht="14.25" customHeight="1" x14ac:dyDescent="0.25">
      <c r="A176" s="51"/>
      <c r="B176" s="42" t="s">
        <v>90</v>
      </c>
      <c r="C176" s="43">
        <v>363</v>
      </c>
      <c r="D176" s="43">
        <v>225</v>
      </c>
      <c r="E176" s="43">
        <v>377</v>
      </c>
      <c r="F176" s="43">
        <v>137</v>
      </c>
      <c r="G176" s="43">
        <v>381</v>
      </c>
      <c r="H176" s="43">
        <v>146</v>
      </c>
      <c r="I176" s="43">
        <v>290</v>
      </c>
      <c r="J176" s="43">
        <v>146</v>
      </c>
      <c r="K176" s="43">
        <v>256</v>
      </c>
      <c r="L176" s="43">
        <v>148</v>
      </c>
      <c r="M176" s="43">
        <v>290</v>
      </c>
      <c r="N176" s="43">
        <v>95</v>
      </c>
      <c r="O176" s="43">
        <v>243</v>
      </c>
      <c r="P176" s="43">
        <v>49</v>
      </c>
      <c r="Q176" s="43">
        <v>49</v>
      </c>
    </row>
    <row r="177" spans="1:17" ht="14.25" customHeight="1" x14ac:dyDescent="0.25">
      <c r="A177" s="51"/>
      <c r="B177" s="44" t="s">
        <v>91</v>
      </c>
      <c r="C177" s="45">
        <v>199</v>
      </c>
      <c r="D177" s="45">
        <v>101</v>
      </c>
      <c r="E177" s="45">
        <v>221</v>
      </c>
      <c r="F177" s="45">
        <v>95</v>
      </c>
      <c r="G177" s="45">
        <v>208</v>
      </c>
      <c r="H177" s="45">
        <v>73</v>
      </c>
      <c r="I177" s="45">
        <v>147</v>
      </c>
      <c r="J177" s="45">
        <v>87</v>
      </c>
      <c r="K177" s="45">
        <v>153</v>
      </c>
      <c r="L177" s="45">
        <v>92</v>
      </c>
      <c r="M177" s="45">
        <v>192</v>
      </c>
      <c r="N177" s="45">
        <v>59</v>
      </c>
      <c r="O177" s="45">
        <v>164</v>
      </c>
      <c r="P177" s="45">
        <v>30</v>
      </c>
      <c r="Q177" s="45">
        <v>28</v>
      </c>
    </row>
    <row r="178" spans="1:17" ht="14.25" customHeight="1" x14ac:dyDescent="0.25">
      <c r="A178" s="51"/>
      <c r="B178" s="46" t="s">
        <v>92</v>
      </c>
      <c r="C178" s="47">
        <v>172</v>
      </c>
      <c r="D178" s="47">
        <v>96</v>
      </c>
      <c r="E178" s="47">
        <v>195</v>
      </c>
      <c r="F178" s="47">
        <v>80</v>
      </c>
      <c r="G178" s="47">
        <v>176</v>
      </c>
      <c r="H178" s="47">
        <v>61</v>
      </c>
      <c r="I178" s="47">
        <v>122</v>
      </c>
      <c r="J178" s="47">
        <v>67</v>
      </c>
      <c r="K178" s="47">
        <v>123</v>
      </c>
      <c r="L178" s="47">
        <v>62</v>
      </c>
      <c r="M178" s="47">
        <v>135</v>
      </c>
      <c r="N178" s="47">
        <v>30</v>
      </c>
      <c r="O178" s="47">
        <v>138</v>
      </c>
      <c r="P178" s="47">
        <v>24</v>
      </c>
      <c r="Q178" s="45">
        <v>28</v>
      </c>
    </row>
    <row r="179" spans="1:17" ht="14.25" customHeight="1" x14ac:dyDescent="0.25">
      <c r="A179" s="51"/>
      <c r="B179" s="46" t="s">
        <v>93</v>
      </c>
      <c r="C179" s="48">
        <v>284</v>
      </c>
      <c r="D179" s="48">
        <v>157</v>
      </c>
      <c r="E179" s="48">
        <v>289</v>
      </c>
      <c r="F179" s="48">
        <v>107</v>
      </c>
      <c r="G179" s="48">
        <v>286</v>
      </c>
      <c r="H179" s="48">
        <v>104</v>
      </c>
      <c r="I179" s="48">
        <v>228</v>
      </c>
      <c r="J179" s="48">
        <v>110</v>
      </c>
      <c r="K179" s="48">
        <v>212</v>
      </c>
      <c r="L179" s="48">
        <v>111</v>
      </c>
      <c r="M179" s="48" t="e">
        <v>#VALUE!</v>
      </c>
      <c r="N179" s="48">
        <v>78</v>
      </c>
      <c r="O179" s="48" t="e">
        <v>#VALUE!</v>
      </c>
      <c r="P179" s="48" t="e">
        <v>#VALUE!</v>
      </c>
      <c r="Q179" s="45" t="e">
        <v>#VALUE!</v>
      </c>
    </row>
    <row r="180" spans="1:17" ht="14.25" customHeight="1" x14ac:dyDescent="0.25">
      <c r="A180" s="51"/>
      <c r="B180" s="46" t="s">
        <v>94</v>
      </c>
      <c r="C180" s="47">
        <v>73</v>
      </c>
      <c r="D180" s="47">
        <v>59</v>
      </c>
      <c r="E180" s="47">
        <v>87</v>
      </c>
      <c r="F180" s="47">
        <v>24</v>
      </c>
      <c r="G180" s="47">
        <v>78</v>
      </c>
      <c r="H180" s="47">
        <v>41</v>
      </c>
      <c r="I180" s="47">
        <v>47</v>
      </c>
      <c r="J180" s="47">
        <v>42</v>
      </c>
      <c r="K180" s="47">
        <v>42</v>
      </c>
      <c r="L180" s="47">
        <v>41</v>
      </c>
      <c r="M180" s="47">
        <v>56</v>
      </c>
      <c r="N180" s="47">
        <v>25</v>
      </c>
      <c r="O180" s="47">
        <v>48</v>
      </c>
      <c r="P180" s="47">
        <v>15</v>
      </c>
      <c r="Q180" s="45">
        <v>3</v>
      </c>
    </row>
    <row r="181" spans="1:17" ht="14.25" customHeight="1" x14ac:dyDescent="0.25">
      <c r="A181" s="51"/>
      <c r="B181" s="46" t="s">
        <v>95</v>
      </c>
      <c r="C181" s="47">
        <v>22</v>
      </c>
      <c r="D181" s="47">
        <v>12</v>
      </c>
      <c r="E181" s="47">
        <v>13</v>
      </c>
      <c r="F181" s="47">
        <v>3</v>
      </c>
      <c r="G181" s="47">
        <v>8</v>
      </c>
      <c r="H181" s="47">
        <v>1</v>
      </c>
      <c r="I181" s="47">
        <v>6</v>
      </c>
      <c r="J181" s="47">
        <v>2</v>
      </c>
      <c r="K181" s="47">
        <v>1</v>
      </c>
      <c r="L181" s="47">
        <v>1</v>
      </c>
      <c r="M181" s="47">
        <v>1</v>
      </c>
      <c r="N181" s="47">
        <v>0</v>
      </c>
      <c r="O181" s="47">
        <v>6</v>
      </c>
      <c r="P181" s="47">
        <v>0</v>
      </c>
      <c r="Q181" s="45">
        <v>18</v>
      </c>
    </row>
    <row r="182" spans="1:17" ht="14.25" customHeight="1" thickBot="1" x14ac:dyDescent="0.3">
      <c r="A182" s="51"/>
      <c r="B182" s="49" t="s">
        <v>96</v>
      </c>
      <c r="C182" s="50">
        <v>69</v>
      </c>
      <c r="D182" s="50">
        <v>53</v>
      </c>
      <c r="E182" s="50">
        <v>56</v>
      </c>
      <c r="F182" s="50">
        <v>15</v>
      </c>
      <c r="G182" s="50">
        <v>87</v>
      </c>
      <c r="H182" s="50">
        <v>31</v>
      </c>
      <c r="I182" s="50">
        <v>90</v>
      </c>
      <c r="J182" s="50">
        <v>15</v>
      </c>
      <c r="K182" s="50">
        <v>60</v>
      </c>
      <c r="L182" s="50">
        <v>14</v>
      </c>
      <c r="M182" s="50">
        <v>43</v>
      </c>
      <c r="N182" s="50">
        <v>11</v>
      </c>
      <c r="O182" s="50" t="e">
        <v>#VALUE!</v>
      </c>
      <c r="P182" s="50">
        <v>4</v>
      </c>
      <c r="Q182" s="50" t="e">
        <v>#VALUE!</v>
      </c>
    </row>
    <row r="183" spans="1:17" ht="14.25" hidden="1" customHeight="1" thickBot="1" x14ac:dyDescent="0.3">
      <c r="A183" s="51"/>
    </row>
    <row r="184" spans="1:17" ht="14.25" hidden="1" customHeight="1" thickBot="1" x14ac:dyDescent="0.3">
      <c r="B184" s="66"/>
      <c r="C184" s="54" t="s">
        <v>9</v>
      </c>
      <c r="D184" s="54" t="s">
        <v>10</v>
      </c>
      <c r="E184" s="54" t="s">
        <v>11</v>
      </c>
      <c r="G184" s="54"/>
    </row>
    <row r="185" spans="1:17" ht="14.25" customHeight="1" thickBot="1" x14ac:dyDescent="0.3">
      <c r="A185" s="55" t="s">
        <v>28</v>
      </c>
      <c r="B185" s="72" t="s">
        <v>88</v>
      </c>
      <c r="C185" s="57" t="s">
        <v>82</v>
      </c>
      <c r="D185" s="57" t="s">
        <v>4</v>
      </c>
      <c r="E185" s="57" t="s">
        <v>3</v>
      </c>
      <c r="G185" s="57"/>
    </row>
    <row r="186" spans="1:17" ht="14.25" customHeight="1" x14ac:dyDescent="0.25">
      <c r="B186" s="73" t="s">
        <v>90</v>
      </c>
      <c r="C186" s="43">
        <v>50</v>
      </c>
      <c r="D186" s="43">
        <v>46</v>
      </c>
      <c r="E186" s="43">
        <v>49</v>
      </c>
      <c r="G186" s="43"/>
    </row>
    <row r="187" spans="1:17" ht="14.25" customHeight="1" x14ac:dyDescent="0.25">
      <c r="B187" s="74" t="s">
        <v>91</v>
      </c>
      <c r="C187" s="45">
        <v>26</v>
      </c>
      <c r="D187" s="45">
        <v>18</v>
      </c>
      <c r="E187" s="45">
        <v>28</v>
      </c>
      <c r="G187" s="45"/>
    </row>
    <row r="188" spans="1:17" ht="14.25" customHeight="1" x14ac:dyDescent="0.25">
      <c r="B188" s="75" t="s">
        <v>92</v>
      </c>
      <c r="C188" s="47">
        <v>21</v>
      </c>
      <c r="D188" s="47">
        <v>16</v>
      </c>
      <c r="E188" s="47">
        <v>22</v>
      </c>
      <c r="G188" s="47"/>
    </row>
    <row r="189" spans="1:17" ht="14.25" customHeight="1" x14ac:dyDescent="0.25">
      <c r="B189" s="75" t="s">
        <v>93</v>
      </c>
      <c r="C189" s="48">
        <v>36</v>
      </c>
      <c r="D189" s="48">
        <v>26</v>
      </c>
      <c r="E189" s="48">
        <v>38</v>
      </c>
      <c r="G189" s="48"/>
    </row>
    <row r="190" spans="1:17" ht="14.25" customHeight="1" x14ac:dyDescent="0.25">
      <c r="B190" s="75" t="s">
        <v>94</v>
      </c>
      <c r="C190" s="47">
        <v>14</v>
      </c>
      <c r="D190" s="47">
        <v>17</v>
      </c>
      <c r="E190" s="47">
        <v>11</v>
      </c>
      <c r="G190" s="47"/>
    </row>
    <row r="191" spans="1:17" ht="14.25" customHeight="1" x14ac:dyDescent="0.25">
      <c r="B191" s="75" t="s">
        <v>95</v>
      </c>
      <c r="C191" s="47">
        <v>3</v>
      </c>
      <c r="D191" s="47">
        <v>2</v>
      </c>
      <c r="E191" s="47">
        <v>0</v>
      </c>
      <c r="G191" s="47"/>
    </row>
    <row r="192" spans="1:17" ht="14.25" customHeight="1" thickBot="1" x14ac:dyDescent="0.3">
      <c r="B192" s="76" t="s">
        <v>96</v>
      </c>
      <c r="C192" s="50">
        <v>7</v>
      </c>
      <c r="D192" s="50">
        <v>9</v>
      </c>
      <c r="E192" s="50">
        <v>10</v>
      </c>
      <c r="G192" s="50"/>
    </row>
    <row r="193" spans="1:15" ht="14.25" hidden="1" customHeight="1" thickBot="1" x14ac:dyDescent="0.3"/>
    <row r="194" spans="1:15" ht="14.25" hidden="1" customHeight="1" thickBot="1" x14ac:dyDescent="0.3">
      <c r="B194" s="38"/>
      <c r="C194" s="53" t="s">
        <v>9</v>
      </c>
      <c r="D194" s="53" t="s">
        <v>1</v>
      </c>
      <c r="E194" s="53" t="s">
        <v>10</v>
      </c>
      <c r="F194" s="53" t="s">
        <v>0</v>
      </c>
      <c r="G194" s="53" t="s">
        <v>11</v>
      </c>
      <c r="H194" s="53" t="s">
        <v>12</v>
      </c>
      <c r="I194" s="53" t="s">
        <v>97</v>
      </c>
      <c r="J194" s="53" t="s">
        <v>101</v>
      </c>
      <c r="K194" s="53" t="s">
        <v>98</v>
      </c>
      <c r="L194" s="53" t="s">
        <v>102</v>
      </c>
      <c r="M194" s="53" t="s">
        <v>99</v>
      </c>
      <c r="N194" s="53" t="s">
        <v>103</v>
      </c>
      <c r="O194" s="53" t="s">
        <v>100</v>
      </c>
    </row>
    <row r="195" spans="1:15" ht="14.25" customHeight="1" thickBot="1" x14ac:dyDescent="0.3">
      <c r="A195" s="55" t="s">
        <v>29</v>
      </c>
      <c r="B195" s="56" t="s">
        <v>88</v>
      </c>
      <c r="C195" s="57" t="s">
        <v>82</v>
      </c>
      <c r="D195" s="57" t="s">
        <v>68</v>
      </c>
      <c r="E195" s="57" t="s">
        <v>4</v>
      </c>
      <c r="F195" s="57" t="s">
        <v>69</v>
      </c>
      <c r="G195" s="57" t="s">
        <v>3</v>
      </c>
      <c r="H195" s="57" t="s">
        <v>70</v>
      </c>
      <c r="I195" s="57" t="s">
        <v>2</v>
      </c>
      <c r="J195" s="57" t="s">
        <v>9</v>
      </c>
      <c r="K195" s="57" t="s">
        <v>1</v>
      </c>
      <c r="L195" s="57" t="s">
        <v>10</v>
      </c>
      <c r="M195" s="57" t="s">
        <v>0</v>
      </c>
      <c r="N195" s="57" t="s">
        <v>11</v>
      </c>
      <c r="O195" s="57" t="s">
        <v>12</v>
      </c>
    </row>
    <row r="196" spans="1:15" ht="14.25" customHeight="1" x14ac:dyDescent="0.25">
      <c r="B196" s="42" t="s">
        <v>90</v>
      </c>
      <c r="C196" s="43">
        <v>100</v>
      </c>
      <c r="D196" s="43">
        <v>47</v>
      </c>
      <c r="E196" s="43">
        <v>100</v>
      </c>
      <c r="F196" s="43">
        <v>49</v>
      </c>
      <c r="G196" s="43">
        <v>96</v>
      </c>
      <c r="H196" s="43">
        <v>49</v>
      </c>
      <c r="I196" s="43">
        <v>51</v>
      </c>
      <c r="J196" s="43">
        <v>47</v>
      </c>
      <c r="K196" s="43">
        <v>52</v>
      </c>
      <c r="L196" s="43">
        <v>47</v>
      </c>
      <c r="M196" s="43">
        <v>49</v>
      </c>
      <c r="N196" s="43">
        <v>48</v>
      </c>
      <c r="O196" s="43">
        <v>50</v>
      </c>
    </row>
    <row r="197" spans="1:15" ht="14.25" customHeight="1" x14ac:dyDescent="0.25">
      <c r="B197" s="44" t="s">
        <v>91</v>
      </c>
      <c r="C197" s="45">
        <v>46</v>
      </c>
      <c r="D197" s="45">
        <v>22</v>
      </c>
      <c r="E197" s="45">
        <v>61</v>
      </c>
      <c r="F197" s="45">
        <v>28</v>
      </c>
      <c r="G197" s="45">
        <v>48</v>
      </c>
      <c r="H197" s="45">
        <v>26</v>
      </c>
      <c r="I197" s="45">
        <v>36</v>
      </c>
      <c r="J197" s="45">
        <v>25</v>
      </c>
      <c r="K197" s="45">
        <v>28</v>
      </c>
      <c r="L197" s="45">
        <v>25</v>
      </c>
      <c r="M197" s="45">
        <v>36</v>
      </c>
      <c r="N197" s="45">
        <v>29</v>
      </c>
      <c r="O197" s="45">
        <v>26</v>
      </c>
    </row>
    <row r="198" spans="1:15" ht="14.25" customHeight="1" x14ac:dyDescent="0.25">
      <c r="B198" s="46" t="s">
        <v>92</v>
      </c>
      <c r="C198" s="47">
        <v>34</v>
      </c>
      <c r="D198" s="47">
        <v>18</v>
      </c>
      <c r="E198" s="47">
        <v>49</v>
      </c>
      <c r="F198" s="47">
        <v>19</v>
      </c>
      <c r="G198" s="47">
        <v>35</v>
      </c>
      <c r="H198" s="47">
        <v>18</v>
      </c>
      <c r="I198" s="47">
        <v>25</v>
      </c>
      <c r="J198" s="47">
        <v>16</v>
      </c>
      <c r="K198" s="47">
        <v>12</v>
      </c>
      <c r="L198" s="47">
        <v>6</v>
      </c>
      <c r="M198" s="47">
        <v>14</v>
      </c>
      <c r="N198" s="47">
        <v>9</v>
      </c>
      <c r="O198" s="45">
        <v>17</v>
      </c>
    </row>
    <row r="199" spans="1:15" ht="14.25" customHeight="1" x14ac:dyDescent="0.25">
      <c r="B199" s="46" t="s">
        <v>93</v>
      </c>
      <c r="C199" s="48">
        <v>67</v>
      </c>
      <c r="D199" s="48">
        <v>32</v>
      </c>
      <c r="E199" s="48">
        <v>76</v>
      </c>
      <c r="F199" s="48">
        <v>35</v>
      </c>
      <c r="G199" s="48">
        <v>65</v>
      </c>
      <c r="H199" s="48">
        <v>35</v>
      </c>
      <c r="I199" s="48">
        <v>45</v>
      </c>
      <c r="J199" s="48">
        <v>32</v>
      </c>
      <c r="K199" s="48">
        <v>38</v>
      </c>
      <c r="L199" s="48">
        <v>30</v>
      </c>
      <c r="M199" s="48">
        <v>41</v>
      </c>
      <c r="N199" s="48">
        <v>37</v>
      </c>
      <c r="O199" s="45">
        <v>41</v>
      </c>
    </row>
    <row r="200" spans="1:15" ht="14.25" customHeight="1" x14ac:dyDescent="0.25">
      <c r="B200" s="46" t="s">
        <v>94</v>
      </c>
      <c r="C200" s="47">
        <v>28</v>
      </c>
      <c r="D200" s="47">
        <v>11</v>
      </c>
      <c r="E200" s="47">
        <v>22</v>
      </c>
      <c r="F200" s="47">
        <v>11</v>
      </c>
      <c r="G200" s="47">
        <v>24</v>
      </c>
      <c r="H200" s="47">
        <v>16</v>
      </c>
      <c r="I200" s="47">
        <v>6</v>
      </c>
      <c r="J200" s="47">
        <v>19</v>
      </c>
      <c r="K200" s="47">
        <v>15</v>
      </c>
      <c r="L200" s="47">
        <v>15</v>
      </c>
      <c r="M200" s="47">
        <v>6</v>
      </c>
      <c r="N200" s="47">
        <v>14</v>
      </c>
      <c r="O200" s="45">
        <v>15</v>
      </c>
    </row>
    <row r="201" spans="1:15" ht="14.25" customHeight="1" x14ac:dyDescent="0.25">
      <c r="B201" s="46" t="s">
        <v>95</v>
      </c>
      <c r="C201" s="47">
        <v>4</v>
      </c>
      <c r="D201" s="47">
        <v>5</v>
      </c>
      <c r="E201" s="47">
        <v>3</v>
      </c>
      <c r="F201" s="47">
        <v>2</v>
      </c>
      <c r="G201" s="47">
        <v>5</v>
      </c>
      <c r="H201" s="47">
        <v>1</v>
      </c>
      <c r="I201" s="47">
        <v>2</v>
      </c>
      <c r="J201" s="47">
        <v>2</v>
      </c>
      <c r="K201" s="47">
        <v>0</v>
      </c>
      <c r="L201" s="47">
        <v>0</v>
      </c>
      <c r="M201" s="47">
        <v>0</v>
      </c>
      <c r="N201" s="47">
        <v>0</v>
      </c>
      <c r="O201" s="45">
        <v>0</v>
      </c>
    </row>
    <row r="202" spans="1:15" ht="14.25" customHeight="1" thickBot="1" x14ac:dyDescent="0.3">
      <c r="B202" s="49" t="s">
        <v>96</v>
      </c>
      <c r="C202" s="50">
        <v>22</v>
      </c>
      <c r="D202" s="50">
        <v>9</v>
      </c>
      <c r="E202" s="50">
        <v>14</v>
      </c>
      <c r="F202" s="50">
        <v>8</v>
      </c>
      <c r="G202" s="50">
        <v>19</v>
      </c>
      <c r="H202" s="50">
        <v>6</v>
      </c>
      <c r="I202" s="50">
        <v>7</v>
      </c>
      <c r="J202" s="50">
        <v>1</v>
      </c>
      <c r="K202" s="50">
        <v>9</v>
      </c>
      <c r="L202" s="50">
        <v>7</v>
      </c>
      <c r="M202" s="50">
        <v>7</v>
      </c>
      <c r="N202" s="50">
        <v>5</v>
      </c>
      <c r="O202" s="50">
        <v>9</v>
      </c>
    </row>
    <row r="203" spans="1:15" ht="14.25" hidden="1" customHeight="1" thickBot="1" x14ac:dyDescent="0.3"/>
    <row r="204" spans="1:15" ht="14.25" hidden="1" customHeight="1" thickBot="1" x14ac:dyDescent="0.3">
      <c r="B204" s="38"/>
      <c r="C204" s="53" t="s">
        <v>11</v>
      </c>
      <c r="D204" s="53" t="s">
        <v>12</v>
      </c>
      <c r="E204" s="53" t="s">
        <v>97</v>
      </c>
      <c r="F204" s="53" t="s">
        <v>98</v>
      </c>
      <c r="G204" s="53" t="s">
        <v>99</v>
      </c>
      <c r="H204" s="53" t="s">
        <v>100</v>
      </c>
      <c r="I204" s="53" t="s">
        <v>104</v>
      </c>
      <c r="J204" s="53" t="s">
        <v>107</v>
      </c>
      <c r="K204" s="53"/>
      <c r="M204" s="53"/>
      <c r="O204" s="53"/>
    </row>
    <row r="205" spans="1:15" ht="14.25" customHeight="1" thickBot="1" x14ac:dyDescent="0.3">
      <c r="A205" s="55" t="s">
        <v>30</v>
      </c>
      <c r="B205" s="56" t="s">
        <v>88</v>
      </c>
      <c r="C205" s="57" t="s">
        <v>4</v>
      </c>
      <c r="D205" s="57" t="s">
        <v>69</v>
      </c>
      <c r="E205" s="57" t="s">
        <v>3</v>
      </c>
      <c r="F205" s="57" t="s">
        <v>2</v>
      </c>
      <c r="G205" s="57" t="s">
        <v>1</v>
      </c>
      <c r="H205" s="57" t="s">
        <v>0</v>
      </c>
      <c r="I205" s="57" t="s">
        <v>12</v>
      </c>
      <c r="J205" s="57" t="s">
        <v>101</v>
      </c>
      <c r="K205" s="57"/>
      <c r="M205" s="57"/>
      <c r="O205" s="57"/>
    </row>
    <row r="206" spans="1:15" ht="14.25" customHeight="1" x14ac:dyDescent="0.25">
      <c r="B206" s="42" t="s">
        <v>90</v>
      </c>
      <c r="C206" s="43">
        <v>100</v>
      </c>
      <c r="D206" s="43">
        <v>45</v>
      </c>
      <c r="E206" s="43">
        <v>102</v>
      </c>
      <c r="F206" s="43">
        <v>102</v>
      </c>
      <c r="G206" s="43">
        <v>100</v>
      </c>
      <c r="H206" s="43">
        <v>101</v>
      </c>
      <c r="I206" s="43">
        <v>97</v>
      </c>
      <c r="J206" s="43">
        <v>93</v>
      </c>
      <c r="K206" s="43"/>
      <c r="M206" s="43"/>
      <c r="O206" s="43"/>
    </row>
    <row r="207" spans="1:15" ht="14.25" customHeight="1" x14ac:dyDescent="0.25">
      <c r="B207" s="44" t="s">
        <v>91</v>
      </c>
      <c r="C207" s="45">
        <v>76</v>
      </c>
      <c r="D207" s="45">
        <v>19</v>
      </c>
      <c r="E207" s="45">
        <v>67</v>
      </c>
      <c r="F207" s="45">
        <v>50</v>
      </c>
      <c r="G207" s="45">
        <v>30</v>
      </c>
      <c r="H207" s="45">
        <v>57</v>
      </c>
      <c r="I207" s="45">
        <v>68</v>
      </c>
      <c r="J207" s="45">
        <v>69</v>
      </c>
      <c r="K207" s="45"/>
      <c r="M207" s="45"/>
      <c r="O207" s="45"/>
    </row>
    <row r="208" spans="1:15" ht="14.25" customHeight="1" x14ac:dyDescent="0.25">
      <c r="B208" s="46" t="s">
        <v>92</v>
      </c>
      <c r="C208" s="47">
        <v>74</v>
      </c>
      <c r="D208" s="47">
        <v>18</v>
      </c>
      <c r="E208" s="47">
        <v>66</v>
      </c>
      <c r="F208" s="47">
        <v>47</v>
      </c>
      <c r="G208" s="47">
        <v>29</v>
      </c>
      <c r="H208" s="47">
        <v>53</v>
      </c>
      <c r="I208" s="47">
        <v>65</v>
      </c>
      <c r="J208" s="47">
        <v>53</v>
      </c>
      <c r="K208" s="47"/>
      <c r="M208" s="47"/>
      <c r="O208" s="47"/>
    </row>
    <row r="209" spans="1:17" ht="14.25" customHeight="1" x14ac:dyDescent="0.25">
      <c r="B209" s="46" t="s">
        <v>93</v>
      </c>
      <c r="C209" s="48">
        <v>92</v>
      </c>
      <c r="D209" s="48">
        <v>27</v>
      </c>
      <c r="E209" s="48">
        <v>84</v>
      </c>
      <c r="F209" s="48">
        <v>70</v>
      </c>
      <c r="G209" s="48">
        <v>68</v>
      </c>
      <c r="H209" s="48">
        <v>79</v>
      </c>
      <c r="I209" s="78" t="s">
        <v>105</v>
      </c>
      <c r="J209" s="78" t="s">
        <v>105</v>
      </c>
      <c r="K209" s="48"/>
      <c r="M209" s="78"/>
      <c r="O209" s="78"/>
    </row>
    <row r="210" spans="1:17" ht="14.25" customHeight="1" x14ac:dyDescent="0.25">
      <c r="B210" s="46" t="s">
        <v>94</v>
      </c>
      <c r="C210" s="47">
        <v>6</v>
      </c>
      <c r="D210" s="47">
        <v>12</v>
      </c>
      <c r="E210" s="47">
        <v>16</v>
      </c>
      <c r="F210" s="47">
        <v>18</v>
      </c>
      <c r="G210" s="47">
        <v>18</v>
      </c>
      <c r="H210" s="47">
        <v>12</v>
      </c>
      <c r="I210" s="47">
        <v>13</v>
      </c>
      <c r="J210" s="47">
        <v>18</v>
      </c>
      <c r="K210" s="47"/>
      <c r="M210" s="47"/>
      <c r="O210" s="47"/>
    </row>
    <row r="211" spans="1:17" ht="14.25" customHeight="1" x14ac:dyDescent="0.25">
      <c r="B211" s="46" t="s">
        <v>95</v>
      </c>
      <c r="C211" s="47">
        <v>4</v>
      </c>
      <c r="D211" s="47">
        <v>0</v>
      </c>
      <c r="E211" s="47">
        <v>1</v>
      </c>
      <c r="F211" s="47">
        <v>1</v>
      </c>
      <c r="G211" s="47">
        <v>0</v>
      </c>
      <c r="H211" s="47">
        <v>0</v>
      </c>
      <c r="I211" s="47">
        <v>0</v>
      </c>
      <c r="J211" s="47">
        <v>6</v>
      </c>
      <c r="K211" s="47"/>
      <c r="M211" s="47"/>
      <c r="O211" s="47"/>
    </row>
    <row r="212" spans="1:17" ht="14.25" customHeight="1" thickBot="1" x14ac:dyDescent="0.3">
      <c r="B212" s="49" t="s">
        <v>96</v>
      </c>
      <c r="C212" s="50">
        <v>14</v>
      </c>
      <c r="D212" s="50">
        <v>14</v>
      </c>
      <c r="E212" s="50">
        <v>18</v>
      </c>
      <c r="F212" s="50">
        <v>33</v>
      </c>
      <c r="G212" s="50">
        <v>52</v>
      </c>
      <c r="H212" s="50">
        <v>32</v>
      </c>
      <c r="I212" s="78">
        <v>18</v>
      </c>
      <c r="J212" s="78" t="s">
        <v>105</v>
      </c>
      <c r="K212" s="50"/>
      <c r="M212" s="78"/>
      <c r="O212" s="78"/>
    </row>
    <row r="213" spans="1:17" ht="14.25" hidden="1" customHeight="1" thickBot="1" x14ac:dyDescent="0.3"/>
    <row r="214" spans="1:17" ht="14.25" hidden="1" customHeight="1" thickBot="1" x14ac:dyDescent="0.3">
      <c r="B214" s="38"/>
      <c r="C214" s="53" t="s">
        <v>10</v>
      </c>
      <c r="D214" s="53" t="s">
        <v>0</v>
      </c>
      <c r="E214" s="53" t="s">
        <v>11</v>
      </c>
      <c r="F214" s="54" t="s">
        <v>97</v>
      </c>
      <c r="G214" s="54" t="s">
        <v>98</v>
      </c>
      <c r="H214" s="54" t="s">
        <v>99</v>
      </c>
      <c r="I214" s="54" t="s">
        <v>100</v>
      </c>
      <c r="J214" s="54" t="s">
        <v>104</v>
      </c>
      <c r="K214" s="54" t="s">
        <v>107</v>
      </c>
      <c r="M214" s="54"/>
      <c r="O214" s="54"/>
      <c r="Q214" s="54"/>
    </row>
    <row r="215" spans="1:17" ht="14.25" customHeight="1" thickBot="1" x14ac:dyDescent="0.3">
      <c r="A215" s="55" t="s">
        <v>31</v>
      </c>
      <c r="B215" s="56" t="s">
        <v>88</v>
      </c>
      <c r="C215" s="57" t="s">
        <v>82</v>
      </c>
      <c r="D215" s="57" t="s">
        <v>68</v>
      </c>
      <c r="E215" s="57" t="s">
        <v>4</v>
      </c>
      <c r="F215" s="57" t="s">
        <v>3</v>
      </c>
      <c r="G215" s="57" t="s">
        <v>2</v>
      </c>
      <c r="H215" s="57" t="s">
        <v>1</v>
      </c>
      <c r="I215" s="57" t="s">
        <v>0</v>
      </c>
      <c r="J215" s="57" t="s">
        <v>12</v>
      </c>
      <c r="K215" s="57" t="s">
        <v>101</v>
      </c>
      <c r="M215" s="57"/>
      <c r="O215" s="57"/>
      <c r="Q215" s="57"/>
    </row>
    <row r="216" spans="1:17" ht="14.25" customHeight="1" x14ac:dyDescent="0.25">
      <c r="B216" s="42" t="s">
        <v>90</v>
      </c>
      <c r="C216" s="43">
        <v>50</v>
      </c>
      <c r="D216" s="43">
        <v>49</v>
      </c>
      <c r="E216" s="43">
        <v>50</v>
      </c>
      <c r="F216" s="43">
        <v>50</v>
      </c>
      <c r="G216" s="43">
        <v>50</v>
      </c>
      <c r="H216" s="43">
        <v>52</v>
      </c>
      <c r="I216" s="43">
        <v>50</v>
      </c>
      <c r="J216" s="43">
        <v>51</v>
      </c>
      <c r="K216" s="43">
        <v>49</v>
      </c>
      <c r="M216" s="43"/>
      <c r="O216" s="43"/>
      <c r="Q216" s="43"/>
    </row>
    <row r="217" spans="1:17" ht="14.25" customHeight="1" x14ac:dyDescent="0.25">
      <c r="B217" s="44" t="s">
        <v>91</v>
      </c>
      <c r="C217" s="45">
        <v>8</v>
      </c>
      <c r="D217" s="45">
        <v>15</v>
      </c>
      <c r="E217" s="45">
        <v>29</v>
      </c>
      <c r="F217" s="45">
        <v>27</v>
      </c>
      <c r="G217" s="45">
        <v>27</v>
      </c>
      <c r="H217" s="45">
        <v>35</v>
      </c>
      <c r="I217" s="45">
        <v>29</v>
      </c>
      <c r="J217" s="45">
        <v>32</v>
      </c>
      <c r="K217" s="45">
        <v>28</v>
      </c>
      <c r="M217" s="45"/>
      <c r="O217" s="45"/>
      <c r="Q217" s="45"/>
    </row>
    <row r="218" spans="1:17" ht="14.25" customHeight="1" x14ac:dyDescent="0.25">
      <c r="B218" s="46" t="s">
        <v>92</v>
      </c>
      <c r="C218" s="47">
        <v>8</v>
      </c>
      <c r="D218" s="47">
        <v>15</v>
      </c>
      <c r="E218" s="47">
        <v>29</v>
      </c>
      <c r="F218" s="47">
        <v>24</v>
      </c>
      <c r="G218" s="47">
        <v>25</v>
      </c>
      <c r="H218" s="47">
        <v>34</v>
      </c>
      <c r="I218" s="47">
        <v>24</v>
      </c>
      <c r="J218" s="47">
        <v>32</v>
      </c>
      <c r="K218" s="47">
        <v>28</v>
      </c>
      <c r="M218" s="47"/>
      <c r="O218" s="47"/>
      <c r="Q218" s="47"/>
    </row>
    <row r="219" spans="1:17" ht="14.25" customHeight="1" x14ac:dyDescent="0.25">
      <c r="B219" s="46" t="s">
        <v>93</v>
      </c>
      <c r="C219" s="48">
        <v>37</v>
      </c>
      <c r="D219" s="48">
        <v>38</v>
      </c>
      <c r="E219" s="48">
        <v>41</v>
      </c>
      <c r="F219" s="48">
        <v>43</v>
      </c>
      <c r="G219" s="48">
        <v>45</v>
      </c>
      <c r="H219" s="48">
        <v>47</v>
      </c>
      <c r="I219" s="48">
        <v>43</v>
      </c>
      <c r="J219" s="78" t="s">
        <v>105</v>
      </c>
      <c r="K219" s="48" t="s">
        <v>105</v>
      </c>
      <c r="M219" s="48"/>
      <c r="O219" s="78"/>
      <c r="Q219" s="48"/>
    </row>
    <row r="220" spans="1:17" ht="14.25" customHeight="1" x14ac:dyDescent="0.25">
      <c r="B220" s="46" t="s">
        <v>94</v>
      </c>
      <c r="C220" s="47">
        <v>13</v>
      </c>
      <c r="D220" s="47">
        <v>13</v>
      </c>
      <c r="E220" s="47">
        <v>11</v>
      </c>
      <c r="F220" s="47">
        <v>9</v>
      </c>
      <c r="G220" s="47">
        <v>5</v>
      </c>
      <c r="H220" s="47">
        <v>9</v>
      </c>
      <c r="I220" s="47">
        <v>9</v>
      </c>
      <c r="J220" s="47">
        <v>9</v>
      </c>
      <c r="K220" s="47">
        <v>3</v>
      </c>
      <c r="M220" s="47"/>
      <c r="O220" s="47"/>
      <c r="Q220" s="47"/>
    </row>
    <row r="221" spans="1:17" ht="14.25" customHeight="1" x14ac:dyDescent="0.25">
      <c r="B221" s="46" t="s">
        <v>95</v>
      </c>
      <c r="C221" s="47">
        <v>5</v>
      </c>
      <c r="D221" s="47">
        <v>6</v>
      </c>
      <c r="E221" s="47">
        <v>2</v>
      </c>
      <c r="F221" s="47">
        <v>1</v>
      </c>
      <c r="G221" s="47">
        <v>3</v>
      </c>
      <c r="H221" s="47">
        <v>0</v>
      </c>
      <c r="I221" s="47">
        <v>1</v>
      </c>
      <c r="J221" s="47">
        <v>0</v>
      </c>
      <c r="K221" s="47">
        <v>18</v>
      </c>
      <c r="M221" s="47"/>
      <c r="O221" s="47"/>
      <c r="Q221" s="47"/>
    </row>
    <row r="222" spans="1:17" ht="14.25" customHeight="1" thickBot="1" x14ac:dyDescent="0.3">
      <c r="B222" s="49" t="s">
        <v>96</v>
      </c>
      <c r="C222" s="50">
        <v>24</v>
      </c>
      <c r="D222" s="50">
        <v>15</v>
      </c>
      <c r="E222" s="50">
        <v>8</v>
      </c>
      <c r="F222" s="50">
        <v>13</v>
      </c>
      <c r="G222" s="50">
        <v>15</v>
      </c>
      <c r="H222" s="50">
        <v>8</v>
      </c>
      <c r="I222" s="50">
        <v>11</v>
      </c>
      <c r="J222" s="50">
        <v>10</v>
      </c>
      <c r="K222" s="50" t="s">
        <v>105</v>
      </c>
      <c r="M222" s="50"/>
      <c r="O222" s="50"/>
      <c r="Q222" s="50"/>
    </row>
    <row r="223" spans="1:17" ht="14.25" hidden="1" customHeight="1" thickBot="1" x14ac:dyDescent="0.3"/>
    <row r="224" spans="1:17" ht="14.25" hidden="1" customHeight="1" thickBot="1" x14ac:dyDescent="0.3">
      <c r="B224" s="38"/>
      <c r="C224" s="53" t="s">
        <v>9</v>
      </c>
      <c r="D224" s="53" t="s">
        <v>10</v>
      </c>
      <c r="E224" s="54" t="s">
        <v>11</v>
      </c>
      <c r="F224" s="54" t="s">
        <v>97</v>
      </c>
      <c r="G224" s="54" t="s">
        <v>98</v>
      </c>
      <c r="H224" s="54" t="s">
        <v>99</v>
      </c>
      <c r="I224" s="54" t="s">
        <v>100</v>
      </c>
      <c r="K224" s="54"/>
      <c r="M224" s="54"/>
      <c r="O224" s="54"/>
    </row>
    <row r="225" spans="1:16" ht="14.25" customHeight="1" thickBot="1" x14ac:dyDescent="0.3">
      <c r="A225" s="55" t="s">
        <v>32</v>
      </c>
      <c r="B225" s="56" t="s">
        <v>88</v>
      </c>
      <c r="C225" s="57" t="s">
        <v>82</v>
      </c>
      <c r="D225" s="57" t="s">
        <v>4</v>
      </c>
      <c r="E225" s="57" t="s">
        <v>3</v>
      </c>
      <c r="F225" s="57" t="s">
        <v>2</v>
      </c>
      <c r="G225" s="57" t="s">
        <v>1</v>
      </c>
      <c r="H225" s="57" t="s">
        <v>0</v>
      </c>
      <c r="I225" s="57" t="s">
        <v>12</v>
      </c>
      <c r="K225" s="57"/>
      <c r="M225" s="57"/>
      <c r="O225" s="57"/>
    </row>
    <row r="226" spans="1:16" ht="14.25" customHeight="1" x14ac:dyDescent="0.25">
      <c r="B226" s="42" t="s">
        <v>90</v>
      </c>
      <c r="C226" s="43">
        <v>41</v>
      </c>
      <c r="D226" s="43">
        <v>53</v>
      </c>
      <c r="E226" s="43">
        <v>51</v>
      </c>
      <c r="F226" s="43">
        <v>50</v>
      </c>
      <c r="G226" s="43">
        <v>51</v>
      </c>
      <c r="H226" s="43">
        <v>50</v>
      </c>
      <c r="I226" s="43">
        <v>49</v>
      </c>
      <c r="K226" s="43"/>
      <c r="M226" s="43"/>
      <c r="O226" s="43"/>
    </row>
    <row r="227" spans="1:16" ht="14.25" customHeight="1" x14ac:dyDescent="0.25">
      <c r="B227" s="44" t="s">
        <v>91</v>
      </c>
      <c r="C227" s="45">
        <v>33</v>
      </c>
      <c r="D227" s="45">
        <v>36</v>
      </c>
      <c r="E227" s="45">
        <v>37</v>
      </c>
      <c r="F227" s="45">
        <v>37</v>
      </c>
      <c r="G227" s="45">
        <v>33</v>
      </c>
      <c r="H227" s="45">
        <v>32</v>
      </c>
      <c r="I227" s="45">
        <v>37</v>
      </c>
      <c r="K227" s="45"/>
      <c r="M227" s="45"/>
      <c r="O227" s="45"/>
    </row>
    <row r="228" spans="1:16" ht="14.25" customHeight="1" x14ac:dyDescent="0.25">
      <c r="B228" s="46" t="s">
        <v>92</v>
      </c>
      <c r="C228" s="45">
        <v>30</v>
      </c>
      <c r="D228" s="45">
        <v>34</v>
      </c>
      <c r="E228" s="47">
        <v>36</v>
      </c>
      <c r="F228" s="47">
        <v>31</v>
      </c>
      <c r="G228" s="47">
        <v>24</v>
      </c>
      <c r="H228" s="47">
        <v>27</v>
      </c>
      <c r="I228" s="47">
        <v>36</v>
      </c>
      <c r="K228" s="47"/>
      <c r="M228" s="47"/>
      <c r="O228" s="47"/>
    </row>
    <row r="229" spans="1:16" ht="14.25" customHeight="1" x14ac:dyDescent="0.25">
      <c r="B229" s="46" t="s">
        <v>93</v>
      </c>
      <c r="C229" s="45">
        <v>37</v>
      </c>
      <c r="D229" s="45">
        <v>45</v>
      </c>
      <c r="E229" s="48">
        <v>46</v>
      </c>
      <c r="F229" s="48">
        <v>45</v>
      </c>
      <c r="G229" s="48">
        <v>48</v>
      </c>
      <c r="H229" s="48">
        <v>44</v>
      </c>
      <c r="I229" s="48">
        <v>47</v>
      </c>
      <c r="K229" s="48"/>
      <c r="M229" s="48"/>
      <c r="O229" s="48"/>
    </row>
    <row r="230" spans="1:16" ht="14.25" customHeight="1" x14ac:dyDescent="0.25">
      <c r="B230" s="46" t="s">
        <v>94</v>
      </c>
      <c r="C230" s="45">
        <v>5</v>
      </c>
      <c r="D230" s="45">
        <v>9</v>
      </c>
      <c r="E230" s="47">
        <v>5</v>
      </c>
      <c r="F230" s="47">
        <v>5</v>
      </c>
      <c r="G230" s="47">
        <v>6</v>
      </c>
      <c r="H230" s="47">
        <v>11</v>
      </c>
      <c r="I230" s="47">
        <v>6</v>
      </c>
      <c r="K230" s="47"/>
      <c r="M230" s="47"/>
      <c r="O230" s="47"/>
    </row>
    <row r="231" spans="1:16" ht="14.25" customHeight="1" x14ac:dyDescent="0.25">
      <c r="B231" s="46" t="s">
        <v>95</v>
      </c>
      <c r="C231" s="45">
        <v>1</v>
      </c>
      <c r="D231" s="45">
        <v>3</v>
      </c>
      <c r="E231" s="47">
        <v>1</v>
      </c>
      <c r="F231" s="47">
        <v>1</v>
      </c>
      <c r="G231" s="47">
        <v>1</v>
      </c>
      <c r="H231" s="47">
        <v>0</v>
      </c>
      <c r="I231" s="47">
        <v>0</v>
      </c>
      <c r="K231" s="47"/>
      <c r="M231" s="47"/>
      <c r="O231" s="47"/>
    </row>
    <row r="232" spans="1:16" ht="14.25" customHeight="1" thickBot="1" x14ac:dyDescent="0.3">
      <c r="B232" s="49" t="s">
        <v>96</v>
      </c>
      <c r="C232" s="79">
        <v>2</v>
      </c>
      <c r="D232" s="79">
        <v>5</v>
      </c>
      <c r="E232" s="50">
        <v>8</v>
      </c>
      <c r="F232" s="50">
        <v>7</v>
      </c>
      <c r="G232" s="50">
        <v>11</v>
      </c>
      <c r="H232" s="50">
        <v>7</v>
      </c>
      <c r="I232" s="50">
        <v>6</v>
      </c>
      <c r="K232" s="50"/>
      <c r="M232" s="50"/>
      <c r="O232" s="50"/>
    </row>
    <row r="233" spans="1:16" ht="14.25" hidden="1" customHeight="1" thickBot="1" x14ac:dyDescent="0.3"/>
    <row r="234" spans="1:16" ht="14.25" hidden="1" customHeight="1" thickBot="1" x14ac:dyDescent="0.3">
      <c r="B234" s="38"/>
      <c r="C234" s="53" t="s">
        <v>10</v>
      </c>
      <c r="D234" s="53" t="s">
        <v>11</v>
      </c>
      <c r="E234" s="54" t="s">
        <v>97</v>
      </c>
      <c r="F234" s="54" t="s">
        <v>98</v>
      </c>
      <c r="G234" s="54" t="s">
        <v>99</v>
      </c>
      <c r="H234" s="54" t="s">
        <v>100</v>
      </c>
      <c r="I234" s="54" t="s">
        <v>104</v>
      </c>
      <c r="J234" s="54"/>
      <c r="L234" s="54"/>
      <c r="N234" s="54"/>
      <c r="P234" s="54"/>
    </row>
    <row r="235" spans="1:16" ht="14.25" customHeight="1" thickBot="1" x14ac:dyDescent="0.3">
      <c r="A235" s="55" t="s">
        <v>33</v>
      </c>
      <c r="B235" s="56" t="s">
        <v>88</v>
      </c>
      <c r="C235" s="57" t="s">
        <v>68</v>
      </c>
      <c r="D235" s="57" t="s">
        <v>69</v>
      </c>
      <c r="E235" s="57" t="s">
        <v>70</v>
      </c>
      <c r="F235" s="57" t="s">
        <v>9</v>
      </c>
      <c r="G235" s="57" t="s">
        <v>10</v>
      </c>
      <c r="H235" s="57" t="s">
        <v>11</v>
      </c>
      <c r="I235" s="57" t="s">
        <v>97</v>
      </c>
      <c r="J235" s="57"/>
      <c r="L235" s="57"/>
      <c r="N235" s="57"/>
      <c r="P235" s="57"/>
    </row>
    <row r="236" spans="1:16" ht="14.25" customHeight="1" x14ac:dyDescent="0.25">
      <c r="B236" s="42" t="s">
        <v>90</v>
      </c>
      <c r="C236" s="43">
        <v>45</v>
      </c>
      <c r="D236" s="43">
        <v>49</v>
      </c>
      <c r="E236" s="43">
        <v>48</v>
      </c>
      <c r="F236" s="43">
        <v>49</v>
      </c>
      <c r="G236" s="43">
        <v>50</v>
      </c>
      <c r="H236" s="43">
        <v>47</v>
      </c>
      <c r="I236" s="43">
        <v>49</v>
      </c>
      <c r="J236" s="43"/>
      <c r="L236" s="43"/>
      <c r="N236" s="43"/>
      <c r="P236" s="43"/>
    </row>
    <row r="237" spans="1:16" ht="14.25" customHeight="1" x14ac:dyDescent="0.25">
      <c r="B237" s="44" t="s">
        <v>91</v>
      </c>
      <c r="C237" s="45">
        <v>17</v>
      </c>
      <c r="D237" s="45">
        <v>34</v>
      </c>
      <c r="E237" s="45">
        <v>12</v>
      </c>
      <c r="F237" s="45">
        <v>23</v>
      </c>
      <c r="G237" s="45">
        <v>28</v>
      </c>
      <c r="H237" s="45">
        <v>30</v>
      </c>
      <c r="I237" s="45">
        <v>30</v>
      </c>
      <c r="J237" s="45"/>
      <c r="L237" s="45"/>
      <c r="N237" s="45"/>
      <c r="P237" s="45"/>
    </row>
    <row r="238" spans="1:16" ht="14.25" customHeight="1" x14ac:dyDescent="0.25">
      <c r="B238" s="46" t="s">
        <v>92</v>
      </c>
      <c r="C238" s="47">
        <v>17</v>
      </c>
      <c r="D238" s="47">
        <v>29</v>
      </c>
      <c r="E238" s="47">
        <v>9</v>
      </c>
      <c r="F238" s="47">
        <v>13</v>
      </c>
      <c r="G238" s="47">
        <v>25</v>
      </c>
      <c r="H238" s="47">
        <v>21</v>
      </c>
      <c r="I238" s="47">
        <v>24</v>
      </c>
      <c r="J238" s="47"/>
      <c r="L238" s="47"/>
      <c r="N238" s="47"/>
      <c r="P238" s="47"/>
    </row>
    <row r="239" spans="1:16" ht="14.25" customHeight="1" x14ac:dyDescent="0.25">
      <c r="B239" s="46" t="s">
        <v>93</v>
      </c>
      <c r="C239" s="48">
        <v>29</v>
      </c>
      <c r="D239" s="48">
        <v>39</v>
      </c>
      <c r="E239" s="48">
        <v>28</v>
      </c>
      <c r="F239" s="48">
        <v>33</v>
      </c>
      <c r="G239" s="48">
        <v>38</v>
      </c>
      <c r="H239" s="48">
        <v>41</v>
      </c>
      <c r="I239" s="48" t="s">
        <v>105</v>
      </c>
      <c r="J239" s="48"/>
      <c r="L239" s="48"/>
      <c r="N239" s="48"/>
      <c r="P239" s="48"/>
    </row>
    <row r="240" spans="1:16" ht="14.25" customHeight="1" x14ac:dyDescent="0.25">
      <c r="B240" s="46" t="s">
        <v>94</v>
      </c>
      <c r="C240" s="47">
        <v>18</v>
      </c>
      <c r="D240" s="47">
        <v>9</v>
      </c>
      <c r="E240" s="47">
        <v>18</v>
      </c>
      <c r="F240" s="47">
        <v>17</v>
      </c>
      <c r="G240" s="47">
        <v>17</v>
      </c>
      <c r="H240" s="47">
        <v>11</v>
      </c>
      <c r="I240" s="47">
        <v>15</v>
      </c>
      <c r="J240" s="47"/>
      <c r="L240" s="47"/>
      <c r="N240" s="47"/>
      <c r="P240" s="47"/>
    </row>
    <row r="241" spans="1:16" ht="14.25" customHeight="1" x14ac:dyDescent="0.25">
      <c r="B241" s="46" t="s">
        <v>95</v>
      </c>
      <c r="C241" s="47">
        <v>0</v>
      </c>
      <c r="D241" s="47">
        <v>0</v>
      </c>
      <c r="E241" s="47">
        <v>0</v>
      </c>
      <c r="F241" s="47">
        <v>0</v>
      </c>
      <c r="G241" s="47">
        <v>1</v>
      </c>
      <c r="H241" s="47">
        <v>0</v>
      </c>
      <c r="I241" s="47">
        <v>0</v>
      </c>
      <c r="J241" s="47"/>
      <c r="L241" s="47"/>
      <c r="N241" s="47"/>
      <c r="P241" s="47"/>
    </row>
    <row r="242" spans="1:16" ht="14.25" customHeight="1" thickBot="1" x14ac:dyDescent="0.3">
      <c r="B242" s="49" t="s">
        <v>96</v>
      </c>
      <c r="C242" s="50">
        <v>10</v>
      </c>
      <c r="D242" s="50">
        <v>6</v>
      </c>
      <c r="E242" s="50">
        <v>18</v>
      </c>
      <c r="F242" s="50">
        <v>9</v>
      </c>
      <c r="G242" s="50">
        <v>4</v>
      </c>
      <c r="H242" s="50">
        <v>6</v>
      </c>
      <c r="I242" s="50">
        <v>4</v>
      </c>
      <c r="J242" s="50"/>
      <c r="L242" s="50"/>
      <c r="N242" s="50"/>
      <c r="P242" s="50"/>
    </row>
    <row r="243" spans="1:16" ht="14.25" hidden="1" customHeight="1" thickBot="1" x14ac:dyDescent="0.3"/>
    <row r="244" spans="1:16" ht="14.25" hidden="1" customHeight="1" thickBot="1" x14ac:dyDescent="0.3">
      <c r="B244" s="38"/>
      <c r="C244" s="53" t="s">
        <v>9</v>
      </c>
      <c r="D244" s="53" t="s">
        <v>10</v>
      </c>
      <c r="E244" s="53" t="s">
        <v>11</v>
      </c>
      <c r="F244" s="54" t="s">
        <v>97</v>
      </c>
      <c r="G244" s="54" t="s">
        <v>100</v>
      </c>
      <c r="I244" s="54"/>
      <c r="M244" s="54"/>
    </row>
    <row r="245" spans="1:16" ht="14.25" customHeight="1" thickBot="1" x14ac:dyDescent="0.3">
      <c r="A245" s="55" t="s">
        <v>34</v>
      </c>
      <c r="B245" s="56" t="s">
        <v>88</v>
      </c>
      <c r="C245" s="80" t="s">
        <v>82</v>
      </c>
      <c r="D245" s="80" t="s">
        <v>4</v>
      </c>
      <c r="E245" s="57" t="s">
        <v>3</v>
      </c>
      <c r="F245" s="57" t="s">
        <v>2</v>
      </c>
      <c r="G245" s="57" t="s">
        <v>0</v>
      </c>
      <c r="I245" s="57"/>
      <c r="M245" s="57"/>
    </row>
    <row r="246" spans="1:16" ht="14.25" customHeight="1" x14ac:dyDescent="0.25">
      <c r="B246" s="42" t="s">
        <v>90</v>
      </c>
      <c r="C246" s="43">
        <v>22</v>
      </c>
      <c r="D246" s="43">
        <v>26</v>
      </c>
      <c r="E246" s="43">
        <v>33</v>
      </c>
      <c r="F246" s="43">
        <v>39</v>
      </c>
      <c r="G246" s="43">
        <v>44</v>
      </c>
      <c r="I246" s="43"/>
      <c r="M246" s="43"/>
    </row>
    <row r="247" spans="1:16" ht="14.25" customHeight="1" x14ac:dyDescent="0.25">
      <c r="B247" s="44" t="s">
        <v>91</v>
      </c>
      <c r="C247" s="45">
        <v>10</v>
      </c>
      <c r="D247" s="45">
        <v>10</v>
      </c>
      <c r="E247" s="45">
        <v>18</v>
      </c>
      <c r="F247" s="45">
        <v>17</v>
      </c>
      <c r="G247" s="45">
        <v>27</v>
      </c>
      <c r="I247" s="45"/>
      <c r="M247" s="45"/>
    </row>
    <row r="248" spans="1:16" ht="14.25" customHeight="1" x14ac:dyDescent="0.25">
      <c r="B248" s="46" t="s">
        <v>92</v>
      </c>
      <c r="C248" s="47">
        <v>5</v>
      </c>
      <c r="D248" s="47">
        <v>1</v>
      </c>
      <c r="E248" s="47">
        <v>12</v>
      </c>
      <c r="F248" s="47">
        <v>12</v>
      </c>
      <c r="G248" s="47">
        <v>5</v>
      </c>
      <c r="I248" s="47"/>
      <c r="M248" s="47"/>
    </row>
    <row r="249" spans="1:16" ht="14.25" customHeight="1" x14ac:dyDescent="0.25">
      <c r="B249" s="46" t="s">
        <v>93</v>
      </c>
      <c r="C249" s="48">
        <v>15</v>
      </c>
      <c r="D249" s="48">
        <v>17</v>
      </c>
      <c r="E249" s="48">
        <v>24</v>
      </c>
      <c r="F249" s="48">
        <v>25</v>
      </c>
      <c r="G249" s="48">
        <v>29</v>
      </c>
      <c r="I249" s="48"/>
      <c r="M249" s="48"/>
    </row>
    <row r="250" spans="1:16" ht="14.25" customHeight="1" x14ac:dyDescent="0.25">
      <c r="B250" s="46" t="s">
        <v>94</v>
      </c>
      <c r="C250" s="47">
        <v>7</v>
      </c>
      <c r="D250" s="47">
        <v>12</v>
      </c>
      <c r="E250" s="47">
        <v>11</v>
      </c>
      <c r="F250" s="47">
        <v>13</v>
      </c>
      <c r="G250" s="47">
        <v>17</v>
      </c>
      <c r="I250" s="47"/>
      <c r="M250" s="47"/>
    </row>
    <row r="251" spans="1:16" ht="14.25" customHeight="1" x14ac:dyDescent="0.25">
      <c r="B251" s="46" t="s">
        <v>95</v>
      </c>
      <c r="C251" s="47">
        <v>5</v>
      </c>
      <c r="D251" s="47">
        <v>2</v>
      </c>
      <c r="E251" s="47">
        <v>0</v>
      </c>
      <c r="F251" s="47">
        <v>0</v>
      </c>
      <c r="G251" s="47">
        <v>0</v>
      </c>
      <c r="I251" s="47"/>
      <c r="M251" s="47"/>
    </row>
    <row r="252" spans="1:16" ht="14.25" customHeight="1" thickBot="1" x14ac:dyDescent="0.3">
      <c r="B252" s="49" t="s">
        <v>96</v>
      </c>
      <c r="C252" s="50">
        <v>0</v>
      </c>
      <c r="D252" s="50">
        <v>2</v>
      </c>
      <c r="E252" s="50">
        <v>4</v>
      </c>
      <c r="F252" s="50">
        <v>9</v>
      </c>
      <c r="G252" s="50">
        <v>0</v>
      </c>
      <c r="I252" s="50"/>
      <c r="M252" s="50"/>
    </row>
    <row r="253" spans="1:16" ht="14.25" hidden="1" customHeight="1" thickBot="1" x14ac:dyDescent="0.3"/>
    <row r="254" spans="1:16" ht="14.25" hidden="1" customHeight="1" thickBot="1" x14ac:dyDescent="0.3">
      <c r="B254" s="38"/>
      <c r="C254" s="53" t="s">
        <v>1</v>
      </c>
      <c r="D254" s="54" t="s">
        <v>0</v>
      </c>
      <c r="E254" s="53" t="s">
        <v>12</v>
      </c>
      <c r="F254" s="54" t="s">
        <v>101</v>
      </c>
      <c r="G254" s="54" t="s">
        <v>102</v>
      </c>
      <c r="H254" s="53"/>
      <c r="J254" s="54"/>
      <c r="L254" s="54"/>
    </row>
    <row r="255" spans="1:16" ht="14.25" customHeight="1" thickBot="1" x14ac:dyDescent="0.3">
      <c r="A255" s="55" t="s">
        <v>35</v>
      </c>
      <c r="B255" s="56" t="s">
        <v>88</v>
      </c>
      <c r="C255" s="57" t="s">
        <v>68</v>
      </c>
      <c r="D255" s="57" t="s">
        <v>69</v>
      </c>
      <c r="E255" s="57" t="s">
        <v>70</v>
      </c>
      <c r="F255" s="57" t="s">
        <v>9</v>
      </c>
      <c r="G255" s="57" t="s">
        <v>10</v>
      </c>
      <c r="H255" s="57"/>
      <c r="J255" s="57"/>
      <c r="L255" s="57"/>
    </row>
    <row r="256" spans="1:16" ht="14.25" customHeight="1" x14ac:dyDescent="0.25">
      <c r="B256" s="42" t="s">
        <v>90</v>
      </c>
      <c r="C256" s="43">
        <v>39</v>
      </c>
      <c r="D256" s="43">
        <v>39</v>
      </c>
      <c r="E256" s="43">
        <v>49</v>
      </c>
      <c r="F256" s="43">
        <v>50</v>
      </c>
      <c r="G256" s="43">
        <v>51</v>
      </c>
      <c r="H256" s="43"/>
      <c r="J256" s="43"/>
      <c r="L256" s="43"/>
    </row>
    <row r="257" spans="1:17" ht="14.25" customHeight="1" x14ac:dyDescent="0.25">
      <c r="B257" s="44" t="s">
        <v>91</v>
      </c>
      <c r="C257" s="45">
        <v>28</v>
      </c>
      <c r="D257" s="45">
        <v>33</v>
      </c>
      <c r="E257" s="45">
        <v>35</v>
      </c>
      <c r="F257" s="45">
        <v>39</v>
      </c>
      <c r="G257" s="45">
        <v>39</v>
      </c>
      <c r="H257" s="45"/>
      <c r="J257" s="45"/>
      <c r="L257" s="45"/>
    </row>
    <row r="258" spans="1:17" ht="14.25" customHeight="1" x14ac:dyDescent="0.25">
      <c r="B258" s="46" t="s">
        <v>92</v>
      </c>
      <c r="C258" s="47">
        <v>28</v>
      </c>
      <c r="D258" s="47">
        <v>32</v>
      </c>
      <c r="E258" s="47">
        <v>34</v>
      </c>
      <c r="F258" s="47">
        <v>38</v>
      </c>
      <c r="G258" s="47">
        <v>31</v>
      </c>
      <c r="H258" s="47"/>
      <c r="J258" s="47"/>
      <c r="L258" s="47"/>
    </row>
    <row r="259" spans="1:17" ht="14.25" customHeight="1" x14ac:dyDescent="0.25">
      <c r="B259" s="46" t="s">
        <v>93</v>
      </c>
      <c r="C259" s="48">
        <v>31</v>
      </c>
      <c r="D259" s="48">
        <v>33</v>
      </c>
      <c r="E259" s="48">
        <v>41</v>
      </c>
      <c r="F259" s="48">
        <v>45</v>
      </c>
      <c r="G259" s="48">
        <v>43</v>
      </c>
      <c r="H259" s="48"/>
      <c r="J259" s="48"/>
      <c r="L259" s="48"/>
    </row>
    <row r="260" spans="1:17" ht="14.25" customHeight="1" x14ac:dyDescent="0.25">
      <c r="B260" s="46" t="s">
        <v>94</v>
      </c>
      <c r="C260" s="47">
        <v>5</v>
      </c>
      <c r="D260" s="47">
        <v>4</v>
      </c>
      <c r="E260" s="47">
        <v>7</v>
      </c>
      <c r="F260" s="47">
        <v>6</v>
      </c>
      <c r="G260" s="47">
        <v>9</v>
      </c>
      <c r="H260" s="47"/>
      <c r="J260" s="47"/>
      <c r="L260" s="47"/>
    </row>
    <row r="261" spans="1:17" ht="14.25" customHeight="1" x14ac:dyDescent="0.25">
      <c r="B261" s="46" t="s">
        <v>95</v>
      </c>
      <c r="C261" s="47">
        <v>1</v>
      </c>
      <c r="D261" s="47">
        <v>1</v>
      </c>
      <c r="E261" s="47">
        <v>0</v>
      </c>
      <c r="F261" s="47">
        <v>0</v>
      </c>
      <c r="G261" s="47">
        <v>0</v>
      </c>
      <c r="H261" s="47"/>
      <c r="J261" s="47"/>
      <c r="L261" s="47"/>
    </row>
    <row r="262" spans="1:17" ht="14.25" customHeight="1" thickBot="1" x14ac:dyDescent="0.3">
      <c r="B262" s="49" t="s">
        <v>96</v>
      </c>
      <c r="C262" s="50">
        <v>5</v>
      </c>
      <c r="D262" s="50">
        <v>1</v>
      </c>
      <c r="E262" s="50">
        <v>7</v>
      </c>
      <c r="F262" s="50">
        <v>5</v>
      </c>
      <c r="G262" s="50">
        <v>3</v>
      </c>
      <c r="H262" s="50"/>
      <c r="J262" s="50"/>
      <c r="L262" s="50"/>
    </row>
    <row r="263" spans="1:17" ht="14.25" hidden="1" customHeight="1" thickBot="1" x14ac:dyDescent="0.3"/>
    <row r="264" spans="1:17" ht="14.25" hidden="1" customHeight="1" thickBot="1" x14ac:dyDescent="0.3">
      <c r="B264" s="38"/>
      <c r="C264" s="52"/>
      <c r="D264" s="52"/>
      <c r="E264" s="52"/>
      <c r="F264" s="52"/>
      <c r="G264" s="52"/>
      <c r="H264" s="52"/>
      <c r="I264" s="52"/>
      <c r="J264" s="52"/>
      <c r="K264" s="52"/>
      <c r="L264" s="52"/>
      <c r="M264" s="52"/>
      <c r="N264" s="52"/>
      <c r="O264" s="52"/>
      <c r="P264" s="52"/>
      <c r="Q264" s="52"/>
    </row>
    <row r="265" spans="1:17" ht="14.25" customHeight="1" thickBot="1" x14ac:dyDescent="0.3">
      <c r="A265" s="51" t="s">
        <v>36</v>
      </c>
      <c r="B265" s="40" t="s">
        <v>88</v>
      </c>
      <c r="C265" s="41" t="s">
        <v>89</v>
      </c>
      <c r="D265" s="41" t="s">
        <v>87</v>
      </c>
      <c r="E265" s="41" t="s">
        <v>82</v>
      </c>
      <c r="F265" s="41" t="s">
        <v>68</v>
      </c>
      <c r="G265" s="41" t="s">
        <v>4</v>
      </c>
      <c r="H265" s="41" t="s">
        <v>69</v>
      </c>
      <c r="I265" s="41" t="s">
        <v>3</v>
      </c>
      <c r="J265" s="41" t="s">
        <v>70</v>
      </c>
      <c r="K265" s="41" t="s">
        <v>2</v>
      </c>
      <c r="L265" s="41" t="s">
        <v>9</v>
      </c>
      <c r="M265" s="41" t="s">
        <v>1</v>
      </c>
      <c r="N265" s="41" t="s">
        <v>10</v>
      </c>
      <c r="O265" s="41" t="s">
        <v>0</v>
      </c>
      <c r="P265" s="41" t="s">
        <v>11</v>
      </c>
      <c r="Q265" s="41" t="s">
        <v>12</v>
      </c>
    </row>
    <row r="266" spans="1:17" ht="14.25" customHeight="1" x14ac:dyDescent="0.25">
      <c r="A266" s="51"/>
      <c r="B266" s="42" t="s">
        <v>90</v>
      </c>
      <c r="C266" s="43">
        <v>234</v>
      </c>
      <c r="D266" s="43">
        <v>229</v>
      </c>
      <c r="E266" s="43">
        <v>222</v>
      </c>
      <c r="F266" s="43">
        <v>277</v>
      </c>
      <c r="G266" s="43">
        <v>202</v>
      </c>
      <c r="H266" s="43">
        <v>237</v>
      </c>
      <c r="I266" s="43">
        <v>197</v>
      </c>
      <c r="J266" s="43">
        <v>235</v>
      </c>
      <c r="K266" s="43">
        <v>195</v>
      </c>
      <c r="L266" s="43">
        <v>235</v>
      </c>
      <c r="M266" s="43">
        <v>192</v>
      </c>
      <c r="N266" s="43">
        <v>231</v>
      </c>
      <c r="O266" s="43">
        <v>198</v>
      </c>
      <c r="P266" s="43">
        <v>157</v>
      </c>
      <c r="Q266" s="43">
        <v>0</v>
      </c>
    </row>
    <row r="267" spans="1:17" ht="14.25" customHeight="1" x14ac:dyDescent="0.25">
      <c r="A267" s="51"/>
      <c r="B267" s="44" t="s">
        <v>91</v>
      </c>
      <c r="C267" s="45">
        <v>111</v>
      </c>
      <c r="D267" s="45">
        <v>82</v>
      </c>
      <c r="E267" s="45">
        <v>106</v>
      </c>
      <c r="F267" s="45">
        <v>110</v>
      </c>
      <c r="G267" s="45">
        <v>112</v>
      </c>
      <c r="H267" s="45">
        <v>98</v>
      </c>
      <c r="I267" s="45">
        <v>93</v>
      </c>
      <c r="J267" s="45">
        <v>94</v>
      </c>
      <c r="K267" s="45">
        <v>88</v>
      </c>
      <c r="L267" s="45">
        <v>77</v>
      </c>
      <c r="M267" s="45">
        <v>63</v>
      </c>
      <c r="N267" s="45">
        <v>72</v>
      </c>
      <c r="O267" s="45">
        <v>90</v>
      </c>
      <c r="P267" s="45">
        <v>71</v>
      </c>
      <c r="Q267" s="45">
        <v>0</v>
      </c>
    </row>
    <row r="268" spans="1:17" ht="14.25" customHeight="1" x14ac:dyDescent="0.25">
      <c r="A268" s="51"/>
      <c r="B268" s="46" t="s">
        <v>92</v>
      </c>
      <c r="C268" s="47">
        <v>86</v>
      </c>
      <c r="D268" s="47">
        <v>56</v>
      </c>
      <c r="E268" s="47">
        <v>76</v>
      </c>
      <c r="F268" s="47">
        <v>89</v>
      </c>
      <c r="G268" s="47">
        <v>85</v>
      </c>
      <c r="H268" s="47">
        <v>71</v>
      </c>
      <c r="I268" s="47">
        <v>64</v>
      </c>
      <c r="J268" s="47">
        <v>60</v>
      </c>
      <c r="K268" s="47">
        <v>53</v>
      </c>
      <c r="L268" s="47">
        <v>37</v>
      </c>
      <c r="M268" s="47">
        <v>34</v>
      </c>
      <c r="N268" s="47">
        <v>53</v>
      </c>
      <c r="O268" s="47">
        <v>52</v>
      </c>
      <c r="P268" s="47">
        <v>42</v>
      </c>
      <c r="Q268" s="45">
        <v>0</v>
      </c>
    </row>
    <row r="269" spans="1:17" ht="14.25" customHeight="1" x14ac:dyDescent="0.25">
      <c r="A269" s="51"/>
      <c r="B269" s="46" t="s">
        <v>93</v>
      </c>
      <c r="C269" s="48">
        <v>158</v>
      </c>
      <c r="D269" s="48">
        <v>152</v>
      </c>
      <c r="E269" s="48">
        <v>149</v>
      </c>
      <c r="F269" s="48">
        <v>198</v>
      </c>
      <c r="G269" s="48">
        <v>159</v>
      </c>
      <c r="H269" s="48">
        <v>170</v>
      </c>
      <c r="I269" s="48">
        <v>145</v>
      </c>
      <c r="J269" s="48">
        <v>168</v>
      </c>
      <c r="K269" s="48">
        <v>137</v>
      </c>
      <c r="L269" s="48">
        <v>166</v>
      </c>
      <c r="M269" s="48">
        <v>133</v>
      </c>
      <c r="N269" s="48">
        <v>170</v>
      </c>
      <c r="O269" s="48">
        <v>153</v>
      </c>
      <c r="P269" s="48">
        <v>114</v>
      </c>
      <c r="Q269" s="45">
        <v>0</v>
      </c>
    </row>
    <row r="270" spans="1:17" ht="14.25" customHeight="1" x14ac:dyDescent="0.25">
      <c r="A270" s="51"/>
      <c r="B270" s="46" t="s">
        <v>94</v>
      </c>
      <c r="C270" s="47">
        <v>59</v>
      </c>
      <c r="D270" s="47">
        <v>75</v>
      </c>
      <c r="E270" s="47">
        <v>69</v>
      </c>
      <c r="F270" s="47">
        <v>77</v>
      </c>
      <c r="G270" s="47">
        <v>45</v>
      </c>
      <c r="H270" s="47">
        <v>64</v>
      </c>
      <c r="I270" s="47">
        <v>50</v>
      </c>
      <c r="J270" s="47">
        <v>71</v>
      </c>
      <c r="K270" s="47">
        <v>64</v>
      </c>
      <c r="L270" s="47">
        <v>75</v>
      </c>
      <c r="M270" s="47">
        <v>65</v>
      </c>
      <c r="N270" s="47">
        <v>80</v>
      </c>
      <c r="O270" s="47">
        <v>60</v>
      </c>
      <c r="P270" s="47">
        <v>56</v>
      </c>
      <c r="Q270" s="45">
        <v>0</v>
      </c>
    </row>
    <row r="271" spans="1:17" ht="14.25" customHeight="1" x14ac:dyDescent="0.25">
      <c r="A271" s="51"/>
      <c r="B271" s="46" t="s">
        <v>95</v>
      </c>
      <c r="C271" s="47">
        <v>49</v>
      </c>
      <c r="D271" s="47">
        <v>24</v>
      </c>
      <c r="E271" s="47">
        <v>15</v>
      </c>
      <c r="F271" s="47">
        <v>14</v>
      </c>
      <c r="G271" s="47">
        <v>8</v>
      </c>
      <c r="H271" s="47">
        <v>5</v>
      </c>
      <c r="I271" s="47">
        <v>6</v>
      </c>
      <c r="J271" s="47">
        <v>3</v>
      </c>
      <c r="K271" s="47">
        <v>4</v>
      </c>
      <c r="L271" s="47">
        <v>1</v>
      </c>
      <c r="M271" s="47">
        <v>1</v>
      </c>
      <c r="N271" s="47">
        <v>4</v>
      </c>
      <c r="O271" s="47">
        <v>3</v>
      </c>
      <c r="P271" s="47">
        <v>2</v>
      </c>
      <c r="Q271" s="45">
        <v>0</v>
      </c>
    </row>
    <row r="272" spans="1:17" ht="14.25" customHeight="1" thickBot="1" x14ac:dyDescent="0.3">
      <c r="A272" s="51"/>
      <c r="B272" s="49" t="s">
        <v>96</v>
      </c>
      <c r="C272" s="50">
        <v>15</v>
      </c>
      <c r="D272" s="50">
        <v>48</v>
      </c>
      <c r="E272" s="50">
        <v>32</v>
      </c>
      <c r="F272" s="50">
        <v>76</v>
      </c>
      <c r="G272" s="50">
        <v>37</v>
      </c>
      <c r="H272" s="50">
        <v>70</v>
      </c>
      <c r="I272" s="50">
        <v>48</v>
      </c>
      <c r="J272" s="50">
        <v>67</v>
      </c>
      <c r="K272" s="50">
        <v>39</v>
      </c>
      <c r="L272" s="50">
        <v>82</v>
      </c>
      <c r="M272" s="50">
        <v>63</v>
      </c>
      <c r="N272" s="50">
        <v>75</v>
      </c>
      <c r="O272" s="50">
        <v>45</v>
      </c>
      <c r="P272" s="50">
        <v>28</v>
      </c>
      <c r="Q272" s="50">
        <v>0</v>
      </c>
    </row>
    <row r="273" spans="1:16" ht="14.25" hidden="1" customHeight="1" thickBot="1" x14ac:dyDescent="0.3">
      <c r="A273" s="51"/>
    </row>
    <row r="274" spans="1:16" ht="14.25" hidden="1" customHeight="1" thickBot="1" x14ac:dyDescent="0.3">
      <c r="B274" s="66"/>
      <c r="C274" s="81" t="s">
        <v>9</v>
      </c>
      <c r="D274" s="81" t="s">
        <v>1</v>
      </c>
      <c r="E274" s="81" t="s">
        <v>10</v>
      </c>
      <c r="F274" s="81" t="s">
        <v>0</v>
      </c>
      <c r="G274" s="81" t="s">
        <v>11</v>
      </c>
      <c r="H274" s="81" t="s">
        <v>12</v>
      </c>
      <c r="I274" s="81" t="s">
        <v>97</v>
      </c>
      <c r="J274" s="81" t="s">
        <v>101</v>
      </c>
      <c r="K274" s="81" t="s">
        <v>98</v>
      </c>
      <c r="L274" s="81" t="s">
        <v>102</v>
      </c>
      <c r="M274" s="81" t="s">
        <v>99</v>
      </c>
      <c r="N274" s="81" t="s">
        <v>103</v>
      </c>
      <c r="O274" s="81" t="s">
        <v>100</v>
      </c>
    </row>
    <row r="275" spans="1:16" ht="14.25" customHeight="1" thickBot="1" x14ac:dyDescent="0.3">
      <c r="A275" s="55" t="s">
        <v>37</v>
      </c>
      <c r="B275" s="82" t="s">
        <v>88</v>
      </c>
      <c r="C275" s="83" t="s">
        <v>89</v>
      </c>
      <c r="D275" s="83" t="s">
        <v>87</v>
      </c>
      <c r="E275" s="83" t="s">
        <v>82</v>
      </c>
      <c r="F275" s="83" t="s">
        <v>68</v>
      </c>
      <c r="G275" s="83" t="s">
        <v>4</v>
      </c>
      <c r="H275" s="83" t="s">
        <v>69</v>
      </c>
      <c r="I275" s="83" t="s">
        <v>3</v>
      </c>
      <c r="J275" s="83" t="s">
        <v>70</v>
      </c>
      <c r="K275" s="83" t="s">
        <v>2</v>
      </c>
      <c r="L275" s="83" t="s">
        <v>9</v>
      </c>
      <c r="M275" s="83" t="s">
        <v>1</v>
      </c>
      <c r="N275" s="83" t="s">
        <v>10</v>
      </c>
      <c r="O275" s="83" t="s">
        <v>0</v>
      </c>
    </row>
    <row r="276" spans="1:16" ht="14.25" customHeight="1" x14ac:dyDescent="0.25">
      <c r="B276" s="84" t="s">
        <v>90</v>
      </c>
      <c r="C276" s="85">
        <v>42</v>
      </c>
      <c r="D276" s="85">
        <v>39</v>
      </c>
      <c r="E276" s="85">
        <v>41</v>
      </c>
      <c r="F276" s="85">
        <v>40</v>
      </c>
      <c r="G276" s="85">
        <v>40</v>
      </c>
      <c r="H276" s="85">
        <v>40</v>
      </c>
      <c r="I276" s="85">
        <v>40</v>
      </c>
      <c r="J276" s="85">
        <v>40</v>
      </c>
      <c r="K276" s="85">
        <v>39</v>
      </c>
      <c r="L276" s="85">
        <v>38</v>
      </c>
      <c r="M276" s="85">
        <v>40</v>
      </c>
      <c r="N276" s="85">
        <v>36</v>
      </c>
      <c r="O276" s="85">
        <v>43</v>
      </c>
    </row>
    <row r="277" spans="1:16" ht="14.25" customHeight="1" x14ac:dyDescent="0.25">
      <c r="B277" s="86" t="s">
        <v>91</v>
      </c>
      <c r="C277" s="87">
        <v>18</v>
      </c>
      <c r="D277" s="87">
        <v>22</v>
      </c>
      <c r="E277" s="87">
        <v>18</v>
      </c>
      <c r="F277" s="87">
        <v>16</v>
      </c>
      <c r="G277" s="87">
        <v>22</v>
      </c>
      <c r="H277" s="87">
        <v>23</v>
      </c>
      <c r="I277" s="87">
        <v>18</v>
      </c>
      <c r="J277" s="87">
        <v>12</v>
      </c>
      <c r="K277" s="87">
        <v>14</v>
      </c>
      <c r="L277" s="87">
        <v>2</v>
      </c>
      <c r="M277" s="87">
        <v>9</v>
      </c>
      <c r="N277" s="87">
        <v>2</v>
      </c>
      <c r="O277" s="87">
        <v>22</v>
      </c>
    </row>
    <row r="278" spans="1:16" ht="14.25" customHeight="1" x14ac:dyDescent="0.25">
      <c r="B278" s="88" t="s">
        <v>92</v>
      </c>
      <c r="C278" s="89">
        <v>16</v>
      </c>
      <c r="D278" s="89">
        <v>18</v>
      </c>
      <c r="E278" s="89">
        <v>17</v>
      </c>
      <c r="F278" s="89">
        <v>12</v>
      </c>
      <c r="G278" s="89">
        <v>14</v>
      </c>
      <c r="H278" s="89">
        <v>18</v>
      </c>
      <c r="I278" s="89">
        <v>12</v>
      </c>
      <c r="J278" s="89">
        <v>9</v>
      </c>
      <c r="K278" s="89">
        <v>9</v>
      </c>
      <c r="L278" s="89">
        <v>0</v>
      </c>
      <c r="M278" s="89">
        <v>4</v>
      </c>
      <c r="N278" s="87">
        <v>2</v>
      </c>
      <c r="O278" s="87">
        <v>15</v>
      </c>
    </row>
    <row r="279" spans="1:16" ht="14.25" customHeight="1" x14ac:dyDescent="0.25">
      <c r="B279" s="88" t="s">
        <v>93</v>
      </c>
      <c r="C279" s="90">
        <v>28</v>
      </c>
      <c r="D279" s="90">
        <v>28</v>
      </c>
      <c r="E279" s="90">
        <v>28</v>
      </c>
      <c r="F279" s="90">
        <v>33</v>
      </c>
      <c r="G279" s="90">
        <v>33</v>
      </c>
      <c r="H279" s="90">
        <v>36</v>
      </c>
      <c r="I279" s="90">
        <v>35</v>
      </c>
      <c r="J279" s="90">
        <v>30</v>
      </c>
      <c r="K279" s="90">
        <v>33</v>
      </c>
      <c r="L279" s="90">
        <v>28</v>
      </c>
      <c r="M279" s="90">
        <v>32</v>
      </c>
      <c r="N279" s="87">
        <v>26</v>
      </c>
      <c r="O279" s="87">
        <v>38</v>
      </c>
    </row>
    <row r="280" spans="1:16" ht="14.25" customHeight="1" x14ac:dyDescent="0.25">
      <c r="B280" s="88" t="s">
        <v>94</v>
      </c>
      <c r="C280" s="89">
        <v>11</v>
      </c>
      <c r="D280" s="89">
        <v>9</v>
      </c>
      <c r="E280" s="89">
        <v>16</v>
      </c>
      <c r="F280" s="89">
        <v>5</v>
      </c>
      <c r="G280" s="89">
        <v>9</v>
      </c>
      <c r="H280" s="89">
        <v>9</v>
      </c>
      <c r="I280" s="89">
        <v>9</v>
      </c>
      <c r="J280" s="89">
        <v>9</v>
      </c>
      <c r="K280" s="89">
        <v>9</v>
      </c>
      <c r="L280" s="89">
        <v>15</v>
      </c>
      <c r="M280" s="89">
        <v>9</v>
      </c>
      <c r="N280" s="87">
        <v>13</v>
      </c>
      <c r="O280" s="87">
        <v>9</v>
      </c>
    </row>
    <row r="281" spans="1:16" ht="14.25" customHeight="1" x14ac:dyDescent="0.25">
      <c r="B281" s="88" t="s">
        <v>95</v>
      </c>
      <c r="C281" s="89">
        <v>9</v>
      </c>
      <c r="D281" s="89">
        <v>4</v>
      </c>
      <c r="E281" s="89">
        <v>2</v>
      </c>
      <c r="F281" s="89">
        <v>2</v>
      </c>
      <c r="G281" s="89">
        <v>0</v>
      </c>
      <c r="H281" s="89">
        <v>0</v>
      </c>
      <c r="I281" s="89">
        <v>0</v>
      </c>
      <c r="J281" s="89">
        <v>1</v>
      </c>
      <c r="K281" s="89">
        <v>1</v>
      </c>
      <c r="L281" s="89">
        <v>0</v>
      </c>
      <c r="M281" s="89">
        <v>1</v>
      </c>
      <c r="N281" s="87">
        <v>1</v>
      </c>
      <c r="O281" s="87">
        <v>0</v>
      </c>
    </row>
    <row r="282" spans="1:16" ht="14.25" customHeight="1" thickBot="1" x14ac:dyDescent="0.3">
      <c r="B282" s="91" t="s">
        <v>96</v>
      </c>
      <c r="C282" s="92">
        <v>4</v>
      </c>
      <c r="D282" s="92">
        <v>4</v>
      </c>
      <c r="E282" s="92">
        <v>5</v>
      </c>
      <c r="F282" s="92">
        <v>17</v>
      </c>
      <c r="G282" s="92">
        <v>9</v>
      </c>
      <c r="H282" s="92">
        <v>8</v>
      </c>
      <c r="I282" s="92">
        <v>13</v>
      </c>
      <c r="J282" s="92">
        <v>18</v>
      </c>
      <c r="K282" s="92">
        <v>15</v>
      </c>
      <c r="L282" s="92">
        <v>21</v>
      </c>
      <c r="M282" s="92">
        <v>21</v>
      </c>
      <c r="N282" s="92">
        <v>20</v>
      </c>
      <c r="O282" s="92">
        <v>12</v>
      </c>
    </row>
    <row r="283" spans="1:16" ht="14.25" hidden="1" customHeight="1" thickBot="1" x14ac:dyDescent="0.3"/>
    <row r="284" spans="1:16" ht="14.25" hidden="1" customHeight="1" thickBot="1" x14ac:dyDescent="0.3">
      <c r="B284" s="66"/>
      <c r="C284" s="81" t="s">
        <v>2</v>
      </c>
      <c r="D284" s="81" t="s">
        <v>1</v>
      </c>
      <c r="E284" s="81" t="s">
        <v>0</v>
      </c>
      <c r="F284" s="81" t="s">
        <v>12</v>
      </c>
      <c r="G284" s="81" t="s">
        <v>101</v>
      </c>
      <c r="H284" s="81" t="s">
        <v>102</v>
      </c>
      <c r="I284" s="65" t="s">
        <v>103</v>
      </c>
      <c r="J284" s="81"/>
      <c r="L284" s="81"/>
      <c r="N284" s="81"/>
      <c r="P284" s="65"/>
    </row>
    <row r="285" spans="1:16" ht="14.25" customHeight="1" thickBot="1" x14ac:dyDescent="0.3">
      <c r="A285" s="55" t="s">
        <v>38</v>
      </c>
      <c r="B285" s="72" t="s">
        <v>88</v>
      </c>
      <c r="C285" s="83" t="s">
        <v>87</v>
      </c>
      <c r="D285" s="83" t="s">
        <v>68</v>
      </c>
      <c r="E285" s="83" t="s">
        <v>69</v>
      </c>
      <c r="F285" s="83" t="s">
        <v>70</v>
      </c>
      <c r="G285" s="83" t="s">
        <v>9</v>
      </c>
      <c r="H285" s="83" t="s">
        <v>10</v>
      </c>
      <c r="I285" s="64" t="s">
        <v>11</v>
      </c>
      <c r="J285" s="83"/>
      <c r="L285" s="83"/>
      <c r="N285" s="83"/>
      <c r="P285" s="64"/>
    </row>
    <row r="286" spans="1:16" ht="14.25" customHeight="1" x14ac:dyDescent="0.25">
      <c r="B286" s="73" t="s">
        <v>90</v>
      </c>
      <c r="C286" s="85">
        <v>37</v>
      </c>
      <c r="D286" s="85">
        <v>39</v>
      </c>
      <c r="E286" s="85">
        <v>40</v>
      </c>
      <c r="F286" s="85">
        <v>40</v>
      </c>
      <c r="G286" s="85">
        <v>38</v>
      </c>
      <c r="H286" s="85">
        <v>39</v>
      </c>
      <c r="I286" s="58">
        <v>39</v>
      </c>
      <c r="J286" s="85"/>
      <c r="L286" s="85"/>
      <c r="N286" s="85"/>
      <c r="P286" s="58"/>
    </row>
    <row r="287" spans="1:16" ht="14.25" customHeight="1" x14ac:dyDescent="0.25">
      <c r="B287" s="74" t="s">
        <v>91</v>
      </c>
      <c r="C287" s="87">
        <v>15</v>
      </c>
      <c r="D287" s="87">
        <v>12</v>
      </c>
      <c r="E287" s="87">
        <v>5</v>
      </c>
      <c r="F287" s="87">
        <v>14</v>
      </c>
      <c r="G287" s="87">
        <v>10</v>
      </c>
      <c r="H287" s="87">
        <v>12</v>
      </c>
      <c r="I287" s="59">
        <v>15</v>
      </c>
      <c r="J287" s="87"/>
      <c r="L287" s="87"/>
      <c r="N287" s="87"/>
      <c r="P287" s="59"/>
    </row>
    <row r="288" spans="1:16" ht="14.25" customHeight="1" x14ac:dyDescent="0.25">
      <c r="B288" s="75" t="s">
        <v>92</v>
      </c>
      <c r="C288" s="89">
        <v>10</v>
      </c>
      <c r="D288" s="89">
        <v>12</v>
      </c>
      <c r="E288" s="89">
        <v>3</v>
      </c>
      <c r="F288" s="89">
        <v>5</v>
      </c>
      <c r="G288" s="89">
        <v>3</v>
      </c>
      <c r="H288" s="89">
        <v>9</v>
      </c>
      <c r="I288" s="60">
        <v>9</v>
      </c>
      <c r="J288" s="89"/>
      <c r="L288" s="89"/>
      <c r="N288" s="89"/>
      <c r="P288" s="60"/>
    </row>
    <row r="289" spans="1:16" ht="14.25" customHeight="1" x14ac:dyDescent="0.25">
      <c r="B289" s="75" t="s">
        <v>93</v>
      </c>
      <c r="C289" s="90">
        <v>33</v>
      </c>
      <c r="D289" s="90">
        <v>28</v>
      </c>
      <c r="E289" s="90">
        <v>28</v>
      </c>
      <c r="F289" s="90">
        <v>30</v>
      </c>
      <c r="G289" s="90">
        <v>23</v>
      </c>
      <c r="H289" s="90">
        <v>29</v>
      </c>
      <c r="I289" s="61">
        <v>32</v>
      </c>
      <c r="J289" s="90"/>
      <c r="L289" s="90"/>
      <c r="N289" s="90"/>
      <c r="P289" s="61"/>
    </row>
    <row r="290" spans="1:16" ht="14.25" customHeight="1" x14ac:dyDescent="0.25">
      <c r="B290" s="75" t="s">
        <v>94</v>
      </c>
      <c r="C290" s="89">
        <v>8</v>
      </c>
      <c r="D290" s="89">
        <v>15</v>
      </c>
      <c r="E290" s="89">
        <v>17</v>
      </c>
      <c r="F290" s="89">
        <v>12</v>
      </c>
      <c r="G290" s="89">
        <v>14</v>
      </c>
      <c r="H290" s="89">
        <v>14</v>
      </c>
      <c r="I290" s="60">
        <v>17</v>
      </c>
      <c r="J290" s="89"/>
      <c r="L290" s="89"/>
      <c r="N290" s="89"/>
      <c r="P290" s="60"/>
    </row>
    <row r="291" spans="1:16" ht="14.25" customHeight="1" x14ac:dyDescent="0.25">
      <c r="B291" s="75" t="s">
        <v>95</v>
      </c>
      <c r="C291" s="89">
        <v>2</v>
      </c>
      <c r="D291" s="89">
        <v>0</v>
      </c>
      <c r="E291" s="89">
        <v>0</v>
      </c>
      <c r="F291" s="89">
        <v>0</v>
      </c>
      <c r="G291" s="89">
        <v>1</v>
      </c>
      <c r="H291" s="89">
        <v>1</v>
      </c>
      <c r="I291" s="60">
        <v>1</v>
      </c>
      <c r="J291" s="89"/>
      <c r="L291" s="89"/>
      <c r="N291" s="89"/>
      <c r="P291" s="60"/>
    </row>
    <row r="292" spans="1:16" ht="14.25" customHeight="1" thickBot="1" x14ac:dyDescent="0.3">
      <c r="B292" s="76" t="s">
        <v>96</v>
      </c>
      <c r="C292" s="92">
        <v>12</v>
      </c>
      <c r="D292" s="92">
        <v>12</v>
      </c>
      <c r="E292" s="92">
        <v>18</v>
      </c>
      <c r="F292" s="92">
        <v>14</v>
      </c>
      <c r="G292" s="92">
        <v>13</v>
      </c>
      <c r="H292" s="92">
        <v>12</v>
      </c>
      <c r="I292" s="62">
        <v>6</v>
      </c>
      <c r="J292" s="92"/>
      <c r="L292" s="92"/>
      <c r="N292" s="92"/>
      <c r="P292" s="62"/>
    </row>
    <row r="293" spans="1:16" ht="14.25" hidden="1" customHeight="1" thickBot="1" x14ac:dyDescent="0.3"/>
    <row r="294" spans="1:16" ht="14.25" hidden="1" customHeight="1" thickBot="1" x14ac:dyDescent="0.3">
      <c r="B294" s="66"/>
      <c r="C294" s="81" t="s">
        <v>2</v>
      </c>
      <c r="D294" s="81" t="s">
        <v>9</v>
      </c>
      <c r="E294" s="81" t="s">
        <v>1</v>
      </c>
      <c r="F294" s="81" t="s">
        <v>10</v>
      </c>
      <c r="G294" s="81" t="s">
        <v>0</v>
      </c>
      <c r="H294" s="81" t="s">
        <v>11</v>
      </c>
      <c r="I294" s="81" t="s">
        <v>12</v>
      </c>
      <c r="J294" s="81" t="s">
        <v>97</v>
      </c>
      <c r="K294" s="81" t="s">
        <v>101</v>
      </c>
      <c r="L294" s="81" t="s">
        <v>98</v>
      </c>
      <c r="M294" s="81" t="s">
        <v>102</v>
      </c>
      <c r="N294" s="81" t="s">
        <v>99</v>
      </c>
      <c r="O294" s="81" t="s">
        <v>103</v>
      </c>
      <c r="P294" s="81" t="s">
        <v>100</v>
      </c>
    </row>
    <row r="295" spans="1:16" ht="14.25" customHeight="1" thickBot="1" x14ac:dyDescent="0.3">
      <c r="A295" s="55" t="s">
        <v>39</v>
      </c>
      <c r="B295" s="82" t="s">
        <v>88</v>
      </c>
      <c r="C295" s="83" t="s">
        <v>89</v>
      </c>
      <c r="D295" s="83" t="s">
        <v>87</v>
      </c>
      <c r="E295" s="83" t="s">
        <v>82</v>
      </c>
      <c r="F295" s="83" t="s">
        <v>68</v>
      </c>
      <c r="G295" s="83" t="s">
        <v>4</v>
      </c>
      <c r="H295" s="83" t="s">
        <v>69</v>
      </c>
      <c r="I295" s="83" t="s">
        <v>3</v>
      </c>
      <c r="J295" s="83" t="s">
        <v>70</v>
      </c>
      <c r="K295" s="83" t="s">
        <v>2</v>
      </c>
      <c r="L295" s="83" t="s">
        <v>9</v>
      </c>
      <c r="M295" s="83" t="s">
        <v>1</v>
      </c>
      <c r="N295" s="83" t="s">
        <v>10</v>
      </c>
      <c r="O295" s="83" t="s">
        <v>0</v>
      </c>
      <c r="P295" s="83" t="s">
        <v>11</v>
      </c>
    </row>
    <row r="296" spans="1:16" ht="14.25" customHeight="1" x14ac:dyDescent="0.25">
      <c r="B296" s="84" t="s">
        <v>90</v>
      </c>
      <c r="C296" s="85">
        <v>40</v>
      </c>
      <c r="D296" s="85">
        <v>40</v>
      </c>
      <c r="E296" s="85">
        <v>35</v>
      </c>
      <c r="F296" s="85">
        <v>41</v>
      </c>
      <c r="G296" s="85">
        <v>39</v>
      </c>
      <c r="H296" s="85">
        <v>39</v>
      </c>
      <c r="I296" s="85">
        <v>39</v>
      </c>
      <c r="J296" s="85">
        <v>40</v>
      </c>
      <c r="K296" s="85">
        <v>37</v>
      </c>
      <c r="L296" s="85">
        <v>39</v>
      </c>
      <c r="M296" s="85">
        <v>37</v>
      </c>
      <c r="N296" s="85">
        <v>40</v>
      </c>
      <c r="O296" s="85">
        <v>38</v>
      </c>
      <c r="P296" s="85">
        <v>41</v>
      </c>
    </row>
    <row r="297" spans="1:16" ht="14.25" customHeight="1" x14ac:dyDescent="0.25">
      <c r="B297" s="86" t="s">
        <v>91</v>
      </c>
      <c r="C297" s="87">
        <v>23</v>
      </c>
      <c r="D297" s="87">
        <v>16</v>
      </c>
      <c r="E297" s="87">
        <v>14</v>
      </c>
      <c r="F297" s="87">
        <v>26</v>
      </c>
      <c r="G297" s="87">
        <v>17</v>
      </c>
      <c r="H297" s="87">
        <v>19</v>
      </c>
      <c r="I297" s="87">
        <v>22</v>
      </c>
      <c r="J297" s="87">
        <v>20</v>
      </c>
      <c r="K297" s="87">
        <v>19</v>
      </c>
      <c r="L297" s="87">
        <v>20</v>
      </c>
      <c r="M297" s="87">
        <v>17</v>
      </c>
      <c r="N297" s="87">
        <v>21</v>
      </c>
      <c r="O297" s="87">
        <v>23</v>
      </c>
      <c r="P297" s="87">
        <v>23</v>
      </c>
    </row>
    <row r="298" spans="1:16" ht="14.25" customHeight="1" x14ac:dyDescent="0.25">
      <c r="B298" s="88" t="s">
        <v>92</v>
      </c>
      <c r="C298" s="89">
        <v>12</v>
      </c>
      <c r="D298" s="89">
        <v>7</v>
      </c>
      <c r="E298" s="89">
        <v>6</v>
      </c>
      <c r="F298" s="89">
        <v>17</v>
      </c>
      <c r="G298" s="89">
        <v>10</v>
      </c>
      <c r="H298" s="89">
        <v>13</v>
      </c>
      <c r="I298" s="89">
        <v>13</v>
      </c>
      <c r="J298" s="89">
        <v>14</v>
      </c>
      <c r="K298" s="89">
        <v>10</v>
      </c>
      <c r="L298" s="89">
        <v>7</v>
      </c>
      <c r="M298" s="89">
        <v>6</v>
      </c>
      <c r="N298" s="89">
        <v>17</v>
      </c>
      <c r="O298" s="89">
        <v>10</v>
      </c>
      <c r="P298" s="87">
        <v>10</v>
      </c>
    </row>
    <row r="299" spans="1:16" ht="14.25" customHeight="1" x14ac:dyDescent="0.25">
      <c r="B299" s="88" t="s">
        <v>93</v>
      </c>
      <c r="C299" s="90">
        <v>31</v>
      </c>
      <c r="D299" s="90">
        <v>30</v>
      </c>
      <c r="E299" s="90">
        <v>23</v>
      </c>
      <c r="F299" s="90">
        <v>33</v>
      </c>
      <c r="G299" s="90">
        <v>33</v>
      </c>
      <c r="H299" s="90">
        <v>31</v>
      </c>
      <c r="I299" s="90">
        <v>33</v>
      </c>
      <c r="J299" s="90">
        <v>33</v>
      </c>
      <c r="K299" s="90">
        <v>29</v>
      </c>
      <c r="L299" s="90">
        <v>33</v>
      </c>
      <c r="M299" s="90">
        <v>26</v>
      </c>
      <c r="N299" s="90">
        <v>34</v>
      </c>
      <c r="O299" s="90">
        <v>30</v>
      </c>
      <c r="P299" s="87">
        <v>31</v>
      </c>
    </row>
    <row r="300" spans="1:16" ht="14.25" customHeight="1" x14ac:dyDescent="0.25">
      <c r="B300" s="88" t="s">
        <v>94</v>
      </c>
      <c r="C300" s="89">
        <v>11</v>
      </c>
      <c r="D300" s="89">
        <v>13</v>
      </c>
      <c r="E300" s="89">
        <v>13</v>
      </c>
      <c r="F300" s="89">
        <v>8</v>
      </c>
      <c r="G300" s="89">
        <v>8</v>
      </c>
      <c r="H300" s="89">
        <v>5</v>
      </c>
      <c r="I300" s="89">
        <v>7</v>
      </c>
      <c r="J300" s="89">
        <v>11</v>
      </c>
      <c r="K300" s="89">
        <v>11</v>
      </c>
      <c r="L300" s="89">
        <v>8</v>
      </c>
      <c r="M300" s="89">
        <v>14</v>
      </c>
      <c r="N300" s="89">
        <v>9</v>
      </c>
      <c r="O300" s="89">
        <v>12</v>
      </c>
      <c r="P300" s="87">
        <v>13</v>
      </c>
    </row>
    <row r="301" spans="1:16" ht="14.25" customHeight="1" x14ac:dyDescent="0.25">
      <c r="B301" s="88" t="s">
        <v>95</v>
      </c>
      <c r="C301" s="89">
        <v>6</v>
      </c>
      <c r="D301" s="89">
        <v>5</v>
      </c>
      <c r="E301" s="89">
        <v>3</v>
      </c>
      <c r="F301" s="89">
        <v>0</v>
      </c>
      <c r="G301" s="89">
        <v>3</v>
      </c>
      <c r="H301" s="89">
        <v>2</v>
      </c>
      <c r="I301" s="89">
        <v>1</v>
      </c>
      <c r="J301" s="89">
        <v>1</v>
      </c>
      <c r="K301" s="89">
        <v>0</v>
      </c>
      <c r="L301" s="89">
        <v>0</v>
      </c>
      <c r="M301" s="89">
        <v>0</v>
      </c>
      <c r="N301" s="89">
        <v>0</v>
      </c>
      <c r="O301" s="89">
        <v>0</v>
      </c>
      <c r="P301" s="87">
        <v>0</v>
      </c>
    </row>
    <row r="302" spans="1:16" ht="14.25" customHeight="1" thickBot="1" x14ac:dyDescent="0.3">
      <c r="B302" s="91" t="s">
        <v>96</v>
      </c>
      <c r="C302" s="92">
        <v>0</v>
      </c>
      <c r="D302" s="92">
        <v>6</v>
      </c>
      <c r="E302" s="92">
        <v>5</v>
      </c>
      <c r="F302" s="92">
        <v>7</v>
      </c>
      <c r="G302" s="92">
        <v>11</v>
      </c>
      <c r="H302" s="92">
        <v>13</v>
      </c>
      <c r="I302" s="92">
        <v>9</v>
      </c>
      <c r="J302" s="92">
        <v>8</v>
      </c>
      <c r="K302" s="92">
        <v>7</v>
      </c>
      <c r="L302" s="92">
        <v>11</v>
      </c>
      <c r="M302" s="92">
        <v>6</v>
      </c>
      <c r="N302" s="92">
        <v>10</v>
      </c>
      <c r="O302" s="92">
        <v>3</v>
      </c>
      <c r="P302" s="92">
        <v>5</v>
      </c>
    </row>
    <row r="303" spans="1:16" ht="14.25" hidden="1" customHeight="1" thickBot="1" x14ac:dyDescent="0.3"/>
    <row r="304" spans="1:16" ht="14.25" hidden="1" customHeight="1" thickBot="1" x14ac:dyDescent="0.3">
      <c r="B304" s="66"/>
      <c r="C304" s="81" t="s">
        <v>2</v>
      </c>
      <c r="D304" s="81" t="s">
        <v>9</v>
      </c>
      <c r="E304" s="81" t="s">
        <v>1</v>
      </c>
      <c r="F304" s="81" t="s">
        <v>10</v>
      </c>
      <c r="G304" s="81" t="s">
        <v>0</v>
      </c>
      <c r="H304" s="81" t="s">
        <v>11</v>
      </c>
      <c r="I304" s="81" t="s">
        <v>12</v>
      </c>
      <c r="J304" s="81" t="s">
        <v>97</v>
      </c>
      <c r="K304" s="81" t="s">
        <v>101</v>
      </c>
      <c r="L304" s="81" t="s">
        <v>98</v>
      </c>
      <c r="M304" s="81" t="s">
        <v>102</v>
      </c>
      <c r="N304" s="81" t="s">
        <v>99</v>
      </c>
      <c r="O304" s="81" t="s">
        <v>103</v>
      </c>
      <c r="P304" s="81" t="s">
        <v>100</v>
      </c>
    </row>
    <row r="305" spans="1:16" ht="14.25" customHeight="1" thickBot="1" x14ac:dyDescent="0.3">
      <c r="A305" s="55" t="s">
        <v>40</v>
      </c>
      <c r="B305" s="82" t="s">
        <v>88</v>
      </c>
      <c r="C305" s="83" t="s">
        <v>89</v>
      </c>
      <c r="D305" s="83" t="s">
        <v>87</v>
      </c>
      <c r="E305" s="83" t="s">
        <v>82</v>
      </c>
      <c r="F305" s="83" t="s">
        <v>68</v>
      </c>
      <c r="G305" s="83" t="s">
        <v>4</v>
      </c>
      <c r="H305" s="83" t="s">
        <v>69</v>
      </c>
      <c r="I305" s="83" t="s">
        <v>3</v>
      </c>
      <c r="J305" s="83" t="s">
        <v>70</v>
      </c>
      <c r="K305" s="83" t="s">
        <v>2</v>
      </c>
      <c r="L305" s="83" t="s">
        <v>9</v>
      </c>
      <c r="M305" s="83" t="s">
        <v>1</v>
      </c>
      <c r="N305" s="83" t="s">
        <v>10</v>
      </c>
      <c r="O305" s="83" t="s">
        <v>0</v>
      </c>
      <c r="P305" s="83" t="s">
        <v>11</v>
      </c>
    </row>
    <row r="306" spans="1:16" ht="14.25" customHeight="1" x14ac:dyDescent="0.25">
      <c r="B306" s="84" t="s">
        <v>90</v>
      </c>
      <c r="C306" s="85">
        <v>39</v>
      </c>
      <c r="D306" s="85">
        <v>40</v>
      </c>
      <c r="E306" s="85">
        <v>37</v>
      </c>
      <c r="F306" s="85">
        <v>40</v>
      </c>
      <c r="G306" s="85">
        <v>40</v>
      </c>
      <c r="H306" s="85">
        <v>40</v>
      </c>
      <c r="I306" s="85">
        <v>40</v>
      </c>
      <c r="J306" s="85">
        <v>39</v>
      </c>
      <c r="K306" s="85">
        <v>40</v>
      </c>
      <c r="L306" s="85">
        <v>40</v>
      </c>
      <c r="M306" s="85">
        <v>39</v>
      </c>
      <c r="N306" s="85">
        <v>40</v>
      </c>
      <c r="O306" s="85">
        <v>39</v>
      </c>
      <c r="P306" s="85">
        <v>39</v>
      </c>
    </row>
    <row r="307" spans="1:16" ht="14.25" customHeight="1" x14ac:dyDescent="0.25">
      <c r="B307" s="86" t="s">
        <v>91</v>
      </c>
      <c r="C307" s="87">
        <v>17</v>
      </c>
      <c r="D307" s="87">
        <v>12</v>
      </c>
      <c r="E307" s="87">
        <v>18</v>
      </c>
      <c r="F307" s="87">
        <v>23</v>
      </c>
      <c r="G307" s="87">
        <v>19</v>
      </c>
      <c r="H307" s="87">
        <v>19</v>
      </c>
      <c r="I307" s="87">
        <v>18</v>
      </c>
      <c r="J307" s="87">
        <v>16</v>
      </c>
      <c r="K307" s="87">
        <v>22</v>
      </c>
      <c r="L307" s="87">
        <v>21</v>
      </c>
      <c r="M307" s="87">
        <v>10</v>
      </c>
      <c r="N307" s="87">
        <v>25</v>
      </c>
      <c r="O307" s="87">
        <v>13</v>
      </c>
      <c r="P307" s="87">
        <v>22</v>
      </c>
    </row>
    <row r="308" spans="1:16" ht="14.25" customHeight="1" x14ac:dyDescent="0.25">
      <c r="B308" s="88" t="s">
        <v>92</v>
      </c>
      <c r="C308" s="89">
        <v>13</v>
      </c>
      <c r="D308" s="89">
        <v>10</v>
      </c>
      <c r="E308" s="89">
        <v>13</v>
      </c>
      <c r="F308" s="89">
        <v>22</v>
      </c>
      <c r="G308" s="89">
        <v>17</v>
      </c>
      <c r="H308" s="89">
        <v>12</v>
      </c>
      <c r="I308" s="89">
        <v>14</v>
      </c>
      <c r="J308" s="89">
        <v>10</v>
      </c>
      <c r="K308" s="89">
        <v>12</v>
      </c>
      <c r="L308" s="89">
        <v>14</v>
      </c>
      <c r="M308" s="89">
        <v>5</v>
      </c>
      <c r="N308" s="89">
        <v>16</v>
      </c>
      <c r="O308" s="89">
        <v>4</v>
      </c>
      <c r="P308" s="87">
        <v>14</v>
      </c>
    </row>
    <row r="309" spans="1:16" ht="14.25" customHeight="1" x14ac:dyDescent="0.25">
      <c r="B309" s="88" t="s">
        <v>93</v>
      </c>
      <c r="C309" s="90">
        <v>24</v>
      </c>
      <c r="D309" s="90">
        <v>27</v>
      </c>
      <c r="E309" s="90">
        <v>23</v>
      </c>
      <c r="F309" s="90">
        <v>33</v>
      </c>
      <c r="G309" s="90">
        <v>31</v>
      </c>
      <c r="H309" s="90">
        <v>27</v>
      </c>
      <c r="I309" s="90">
        <v>28</v>
      </c>
      <c r="J309" s="90">
        <v>29</v>
      </c>
      <c r="K309" s="90">
        <v>31</v>
      </c>
      <c r="L309" s="90">
        <v>36</v>
      </c>
      <c r="M309" s="90">
        <v>27</v>
      </c>
      <c r="N309" s="90">
        <v>32</v>
      </c>
      <c r="O309" s="90">
        <v>32</v>
      </c>
      <c r="P309" s="87">
        <v>27</v>
      </c>
    </row>
    <row r="310" spans="1:16" ht="14.25" customHeight="1" x14ac:dyDescent="0.25">
      <c r="B310" s="88" t="s">
        <v>94</v>
      </c>
      <c r="C310" s="89">
        <v>11</v>
      </c>
      <c r="D310" s="89">
        <v>15</v>
      </c>
      <c r="E310" s="89">
        <v>12</v>
      </c>
      <c r="F310" s="89">
        <v>9</v>
      </c>
      <c r="G310" s="89">
        <v>11</v>
      </c>
      <c r="H310" s="89">
        <v>11</v>
      </c>
      <c r="I310" s="89">
        <v>15</v>
      </c>
      <c r="J310" s="89">
        <v>14</v>
      </c>
      <c r="K310" s="89">
        <v>13</v>
      </c>
      <c r="L310" s="89">
        <v>7</v>
      </c>
      <c r="M310" s="89">
        <v>14</v>
      </c>
      <c r="N310" s="89">
        <v>10</v>
      </c>
      <c r="O310" s="89">
        <v>16</v>
      </c>
      <c r="P310" s="87">
        <v>10</v>
      </c>
    </row>
    <row r="311" spans="1:16" ht="14.25" customHeight="1" x14ac:dyDescent="0.25">
      <c r="B311" s="88" t="s">
        <v>95</v>
      </c>
      <c r="C311" s="89">
        <v>8</v>
      </c>
      <c r="D311" s="89">
        <v>6</v>
      </c>
      <c r="E311" s="89">
        <v>3</v>
      </c>
      <c r="F311" s="89">
        <v>1</v>
      </c>
      <c r="G311" s="89">
        <v>4</v>
      </c>
      <c r="H311" s="89">
        <v>1</v>
      </c>
      <c r="I311" s="89">
        <v>1</v>
      </c>
      <c r="J311" s="89">
        <v>0</v>
      </c>
      <c r="K311" s="89">
        <v>1</v>
      </c>
      <c r="L311" s="89">
        <v>0</v>
      </c>
      <c r="M311" s="89">
        <v>0</v>
      </c>
      <c r="N311" s="89">
        <v>0</v>
      </c>
      <c r="O311" s="89">
        <v>1</v>
      </c>
      <c r="P311" s="87">
        <v>0</v>
      </c>
    </row>
    <row r="312" spans="1:16" ht="14.25" customHeight="1" thickBot="1" x14ac:dyDescent="0.3">
      <c r="B312" s="91" t="s">
        <v>96</v>
      </c>
      <c r="C312" s="92">
        <v>3</v>
      </c>
      <c r="D312" s="92">
        <v>7</v>
      </c>
      <c r="E312" s="92">
        <v>4</v>
      </c>
      <c r="F312" s="92">
        <v>7</v>
      </c>
      <c r="G312" s="92">
        <v>6</v>
      </c>
      <c r="H312" s="92">
        <v>9</v>
      </c>
      <c r="I312" s="92">
        <v>6</v>
      </c>
      <c r="J312" s="92">
        <v>9</v>
      </c>
      <c r="K312" s="92">
        <v>4</v>
      </c>
      <c r="L312" s="92">
        <v>12</v>
      </c>
      <c r="M312" s="92">
        <v>15</v>
      </c>
      <c r="N312" s="92">
        <v>5</v>
      </c>
      <c r="O312" s="92">
        <v>9</v>
      </c>
      <c r="P312" s="92">
        <v>7</v>
      </c>
    </row>
    <row r="313" spans="1:16" ht="14.25" hidden="1" customHeight="1" thickBot="1" x14ac:dyDescent="0.3"/>
    <row r="314" spans="1:16" ht="14.25" hidden="1" customHeight="1" thickBot="1" x14ac:dyDescent="0.3">
      <c r="B314" s="66"/>
      <c r="C314" s="81" t="s">
        <v>70</v>
      </c>
      <c r="D314" s="81" t="s">
        <v>2</v>
      </c>
      <c r="E314" s="93" t="s">
        <v>9</v>
      </c>
      <c r="F314" s="94"/>
      <c r="G314" s="81" t="s">
        <v>11</v>
      </c>
      <c r="H314" s="81" t="s">
        <v>97</v>
      </c>
      <c r="I314" s="81" t="s">
        <v>98</v>
      </c>
      <c r="J314" s="81" t="s">
        <v>99</v>
      </c>
      <c r="K314" s="81" t="s">
        <v>100</v>
      </c>
      <c r="L314" s="81"/>
      <c r="N314" s="81"/>
      <c r="P314" s="81"/>
    </row>
    <row r="315" spans="1:16" ht="14.25" customHeight="1" thickBot="1" x14ac:dyDescent="0.3">
      <c r="A315" s="55" t="s">
        <v>41</v>
      </c>
      <c r="B315" s="82" t="s">
        <v>88</v>
      </c>
      <c r="C315" s="83" t="s">
        <v>89</v>
      </c>
      <c r="D315" s="83" t="s">
        <v>87</v>
      </c>
      <c r="E315" s="83" t="s">
        <v>82</v>
      </c>
      <c r="F315" s="83" t="s">
        <v>68</v>
      </c>
      <c r="G315" s="83" t="s">
        <v>69</v>
      </c>
      <c r="H315" s="83" t="s">
        <v>70</v>
      </c>
      <c r="I315" s="83" t="s">
        <v>9</v>
      </c>
      <c r="J315" s="83" t="s">
        <v>10</v>
      </c>
      <c r="K315" s="83" t="s">
        <v>11</v>
      </c>
      <c r="L315" s="83"/>
      <c r="N315" s="83"/>
      <c r="P315" s="83"/>
    </row>
    <row r="316" spans="1:16" ht="14.25" customHeight="1" x14ac:dyDescent="0.25">
      <c r="B316" s="84" t="s">
        <v>90</v>
      </c>
      <c r="C316" s="85">
        <v>42</v>
      </c>
      <c r="D316" s="85">
        <v>36</v>
      </c>
      <c r="E316" s="85">
        <v>41</v>
      </c>
      <c r="F316" s="85">
        <f>38+40</f>
        <v>78</v>
      </c>
      <c r="G316" s="85">
        <v>39</v>
      </c>
      <c r="H316" s="85">
        <v>39</v>
      </c>
      <c r="I316" s="85">
        <v>40</v>
      </c>
      <c r="J316" s="85">
        <v>39</v>
      </c>
      <c r="K316" s="85">
        <v>38</v>
      </c>
      <c r="L316" s="85"/>
      <c r="N316" s="85"/>
      <c r="P316" s="85"/>
    </row>
    <row r="317" spans="1:16" ht="14.25" customHeight="1" x14ac:dyDescent="0.25">
      <c r="B317" s="86" t="s">
        <v>91</v>
      </c>
      <c r="C317" s="87">
        <v>16</v>
      </c>
      <c r="D317" s="87">
        <v>8</v>
      </c>
      <c r="E317" s="87">
        <v>23</v>
      </c>
      <c r="F317" s="87">
        <f>6+14</f>
        <v>20</v>
      </c>
      <c r="G317" s="87">
        <v>14</v>
      </c>
      <c r="H317" s="87">
        <v>20</v>
      </c>
      <c r="I317" s="87">
        <v>19</v>
      </c>
      <c r="J317" s="87">
        <v>9</v>
      </c>
      <c r="K317" s="87">
        <v>11</v>
      </c>
      <c r="L317" s="87"/>
      <c r="N317" s="87"/>
      <c r="P317" s="87"/>
    </row>
    <row r="318" spans="1:16" ht="14.25" customHeight="1" x14ac:dyDescent="0.25">
      <c r="B318" s="88" t="s">
        <v>92</v>
      </c>
      <c r="C318" s="89">
        <v>11</v>
      </c>
      <c r="D318" s="89">
        <v>3</v>
      </c>
      <c r="E318" s="87">
        <v>14</v>
      </c>
      <c r="F318" s="89">
        <f>10+3</f>
        <v>13</v>
      </c>
      <c r="G318" s="89">
        <v>9</v>
      </c>
      <c r="H318" s="89">
        <v>16</v>
      </c>
      <c r="I318" s="89">
        <v>9</v>
      </c>
      <c r="J318" s="89">
        <v>6</v>
      </c>
      <c r="K318" s="89">
        <v>9</v>
      </c>
      <c r="L318" s="89"/>
      <c r="N318" s="89"/>
      <c r="P318" s="89"/>
    </row>
    <row r="319" spans="1:16" ht="14.25" customHeight="1" x14ac:dyDescent="0.25">
      <c r="B319" s="88" t="s">
        <v>93</v>
      </c>
      <c r="C319" s="90">
        <v>26</v>
      </c>
      <c r="D319" s="90">
        <v>19</v>
      </c>
      <c r="E319" s="87">
        <v>33</v>
      </c>
      <c r="F319" s="90">
        <f>27+20</f>
        <v>47</v>
      </c>
      <c r="G319" s="90">
        <v>30</v>
      </c>
      <c r="H319" s="90">
        <v>28</v>
      </c>
      <c r="I319" s="90">
        <v>28</v>
      </c>
      <c r="J319" s="90">
        <v>29</v>
      </c>
      <c r="K319" s="90">
        <v>24</v>
      </c>
      <c r="L319" s="90"/>
      <c r="N319" s="90"/>
      <c r="P319" s="90"/>
    </row>
    <row r="320" spans="1:16" ht="14.25" customHeight="1" x14ac:dyDescent="0.25">
      <c r="B320" s="88" t="s">
        <v>94</v>
      </c>
      <c r="C320" s="89">
        <v>12</v>
      </c>
      <c r="D320" s="89">
        <v>15</v>
      </c>
      <c r="E320" s="87">
        <v>9</v>
      </c>
      <c r="F320" s="89">
        <f>17+18</f>
        <v>35</v>
      </c>
      <c r="G320" s="89">
        <v>9</v>
      </c>
      <c r="H320" s="89">
        <v>9</v>
      </c>
      <c r="I320" s="89">
        <v>13</v>
      </c>
      <c r="J320" s="89">
        <v>15</v>
      </c>
      <c r="K320" s="89">
        <v>16</v>
      </c>
      <c r="L320" s="89"/>
      <c r="N320" s="89"/>
      <c r="P320" s="89"/>
    </row>
    <row r="321" spans="1:16" ht="14.25" customHeight="1" x14ac:dyDescent="0.25">
      <c r="B321" s="88" t="s">
        <v>95</v>
      </c>
      <c r="C321" s="89">
        <v>10</v>
      </c>
      <c r="D321" s="89">
        <v>6</v>
      </c>
      <c r="E321" s="87">
        <v>3</v>
      </c>
      <c r="F321" s="89">
        <v>2</v>
      </c>
      <c r="G321" s="89">
        <v>2</v>
      </c>
      <c r="H321" s="89">
        <v>0</v>
      </c>
      <c r="I321" s="89">
        <v>0</v>
      </c>
      <c r="J321" s="89">
        <v>0</v>
      </c>
      <c r="K321" s="89">
        <v>1</v>
      </c>
      <c r="L321" s="89"/>
      <c r="N321" s="89"/>
      <c r="P321" s="89"/>
    </row>
    <row r="322" spans="1:16" ht="14.25" customHeight="1" thickBot="1" x14ac:dyDescent="0.3">
      <c r="B322" s="91" t="s">
        <v>96</v>
      </c>
      <c r="C322" s="92">
        <v>4</v>
      </c>
      <c r="D322" s="92">
        <v>7</v>
      </c>
      <c r="E322" s="92">
        <v>6</v>
      </c>
      <c r="F322" s="95">
        <f>12+9</f>
        <v>21</v>
      </c>
      <c r="G322" s="92">
        <v>14</v>
      </c>
      <c r="H322" s="92">
        <v>10</v>
      </c>
      <c r="I322" s="92">
        <v>8</v>
      </c>
      <c r="J322" s="92">
        <v>15</v>
      </c>
      <c r="K322" s="92">
        <v>10</v>
      </c>
      <c r="L322" s="92"/>
      <c r="N322" s="92"/>
      <c r="P322" s="92"/>
    </row>
    <row r="323" spans="1:16" ht="14.25" hidden="1" customHeight="1" thickBot="1" x14ac:dyDescent="0.3"/>
    <row r="324" spans="1:16" ht="14.25" hidden="1" customHeight="1" thickBot="1" x14ac:dyDescent="0.3">
      <c r="B324" s="66"/>
      <c r="C324" s="81" t="s">
        <v>9</v>
      </c>
      <c r="D324" s="81" t="s">
        <v>1</v>
      </c>
      <c r="E324" s="81" t="s">
        <v>10</v>
      </c>
      <c r="F324" s="81" t="s">
        <v>0</v>
      </c>
      <c r="G324" s="81" t="s">
        <v>11</v>
      </c>
      <c r="H324" s="81" t="s">
        <v>12</v>
      </c>
      <c r="I324" s="81" t="s">
        <v>97</v>
      </c>
      <c r="J324" s="81" t="s">
        <v>101</v>
      </c>
      <c r="K324" s="81" t="s">
        <v>98</v>
      </c>
      <c r="L324" s="81" t="s">
        <v>102</v>
      </c>
      <c r="M324" s="81" t="s">
        <v>99</v>
      </c>
      <c r="N324" s="81" t="s">
        <v>103</v>
      </c>
      <c r="O324" s="81" t="s">
        <v>100</v>
      </c>
    </row>
    <row r="325" spans="1:16" ht="14.25" customHeight="1" thickBot="1" x14ac:dyDescent="0.3">
      <c r="A325" s="55" t="s">
        <v>42</v>
      </c>
      <c r="B325" s="82" t="s">
        <v>88</v>
      </c>
      <c r="C325" s="83" t="s">
        <v>89</v>
      </c>
      <c r="D325" s="83" t="s">
        <v>87</v>
      </c>
      <c r="E325" s="83" t="s">
        <v>82</v>
      </c>
      <c r="F325" s="83" t="s">
        <v>68</v>
      </c>
      <c r="G325" s="83" t="s">
        <v>4</v>
      </c>
      <c r="H325" s="83" t="s">
        <v>69</v>
      </c>
      <c r="I325" s="83" t="s">
        <v>3</v>
      </c>
      <c r="J325" s="83" t="s">
        <v>70</v>
      </c>
      <c r="K325" s="83" t="s">
        <v>2</v>
      </c>
      <c r="L325" s="83" t="s">
        <v>9</v>
      </c>
      <c r="M325" s="83" t="s">
        <v>1</v>
      </c>
      <c r="N325" s="83" t="s">
        <v>10</v>
      </c>
      <c r="O325" s="83" t="s">
        <v>0</v>
      </c>
    </row>
    <row r="326" spans="1:16" ht="14.25" customHeight="1" x14ac:dyDescent="0.25">
      <c r="B326" s="84" t="s">
        <v>90</v>
      </c>
      <c r="C326" s="85">
        <v>41</v>
      </c>
      <c r="D326" s="85">
        <v>37</v>
      </c>
      <c r="E326" s="85">
        <v>41</v>
      </c>
      <c r="F326" s="85">
        <v>39</v>
      </c>
      <c r="G326" s="85">
        <v>40</v>
      </c>
      <c r="H326" s="85">
        <v>39</v>
      </c>
      <c r="I326" s="85">
        <v>41</v>
      </c>
      <c r="J326" s="85">
        <v>37</v>
      </c>
      <c r="K326" s="85">
        <v>40</v>
      </c>
      <c r="L326" s="85">
        <v>40</v>
      </c>
      <c r="M326" s="85">
        <v>39</v>
      </c>
      <c r="N326" s="85">
        <v>37</v>
      </c>
      <c r="O326" s="85">
        <v>40</v>
      </c>
    </row>
    <row r="327" spans="1:16" ht="14.25" customHeight="1" x14ac:dyDescent="0.25">
      <c r="B327" s="86" t="s">
        <v>91</v>
      </c>
      <c r="C327" s="87">
        <v>30</v>
      </c>
      <c r="D327" s="87">
        <v>9</v>
      </c>
      <c r="E327" s="87">
        <v>16</v>
      </c>
      <c r="F327" s="87">
        <v>13</v>
      </c>
      <c r="G327" s="87">
        <v>29</v>
      </c>
      <c r="H327" s="87">
        <v>18</v>
      </c>
      <c r="I327" s="87">
        <v>13</v>
      </c>
      <c r="J327" s="87">
        <v>12</v>
      </c>
      <c r="K327" s="87">
        <v>18</v>
      </c>
      <c r="L327" s="87">
        <v>5</v>
      </c>
      <c r="M327" s="87">
        <v>17</v>
      </c>
      <c r="N327" s="87">
        <v>3</v>
      </c>
      <c r="O327" s="87">
        <v>19</v>
      </c>
    </row>
    <row r="328" spans="1:16" ht="14.25" customHeight="1" x14ac:dyDescent="0.25">
      <c r="B328" s="88" t="s">
        <v>92</v>
      </c>
      <c r="C328" s="89">
        <v>28</v>
      </c>
      <c r="D328" s="89">
        <v>8</v>
      </c>
      <c r="E328" s="89">
        <v>15</v>
      </c>
      <c r="F328" s="89">
        <v>13</v>
      </c>
      <c r="G328" s="89">
        <v>27</v>
      </c>
      <c r="H328" s="89">
        <v>16</v>
      </c>
      <c r="I328" s="89">
        <v>12</v>
      </c>
      <c r="J328" s="89">
        <v>6</v>
      </c>
      <c r="K328" s="89">
        <v>15</v>
      </c>
      <c r="L328" s="89">
        <v>4</v>
      </c>
      <c r="M328" s="89">
        <v>14</v>
      </c>
      <c r="N328" s="89">
        <v>3</v>
      </c>
      <c r="O328" s="89">
        <v>17</v>
      </c>
    </row>
    <row r="329" spans="1:16" ht="14.25" customHeight="1" x14ac:dyDescent="0.25">
      <c r="B329" s="88" t="s">
        <v>93</v>
      </c>
      <c r="C329" s="90">
        <v>35</v>
      </c>
      <c r="D329" s="90">
        <v>15</v>
      </c>
      <c r="E329" s="90">
        <v>20</v>
      </c>
      <c r="F329" s="90">
        <v>24</v>
      </c>
      <c r="G329" s="90">
        <v>35</v>
      </c>
      <c r="H329" s="90">
        <v>18</v>
      </c>
      <c r="I329" s="90">
        <v>22</v>
      </c>
      <c r="J329" s="90">
        <v>18</v>
      </c>
      <c r="K329" s="90">
        <v>23</v>
      </c>
      <c r="L329" s="90">
        <v>18</v>
      </c>
      <c r="M329" s="90">
        <v>26</v>
      </c>
      <c r="N329" s="90">
        <v>20</v>
      </c>
      <c r="O329" s="90">
        <v>26</v>
      </c>
    </row>
    <row r="330" spans="1:16" ht="14.25" customHeight="1" x14ac:dyDescent="0.25">
      <c r="B330" s="88" t="s">
        <v>94</v>
      </c>
      <c r="C330" s="89">
        <v>3</v>
      </c>
      <c r="D330" s="89">
        <v>15</v>
      </c>
      <c r="E330" s="89">
        <v>14</v>
      </c>
      <c r="F330" s="89">
        <v>5</v>
      </c>
      <c r="G330" s="89">
        <v>2</v>
      </c>
      <c r="H330" s="89">
        <v>13</v>
      </c>
      <c r="I330" s="89">
        <v>9</v>
      </c>
      <c r="J330" s="89">
        <v>16</v>
      </c>
      <c r="K330" s="89">
        <v>12</v>
      </c>
      <c r="L330" s="89">
        <v>18</v>
      </c>
      <c r="M330" s="89">
        <v>9</v>
      </c>
      <c r="N330" s="89">
        <v>19</v>
      </c>
      <c r="O330" s="89">
        <v>5</v>
      </c>
    </row>
    <row r="331" spans="1:16" ht="14.25" customHeight="1" x14ac:dyDescent="0.25">
      <c r="B331" s="88" t="s">
        <v>95</v>
      </c>
      <c r="C331" s="89">
        <v>4</v>
      </c>
      <c r="D331" s="89">
        <v>1</v>
      </c>
      <c r="E331" s="89">
        <v>1</v>
      </c>
      <c r="F331" s="89">
        <v>9</v>
      </c>
      <c r="G331" s="89">
        <v>1</v>
      </c>
      <c r="H331" s="89">
        <v>0</v>
      </c>
      <c r="I331" s="89">
        <v>1</v>
      </c>
      <c r="J331" s="89">
        <v>1</v>
      </c>
      <c r="K331" s="89">
        <v>1</v>
      </c>
      <c r="L331" s="89">
        <v>0</v>
      </c>
      <c r="M331" s="89">
        <v>0</v>
      </c>
      <c r="N331" s="89">
        <v>2</v>
      </c>
      <c r="O331" s="89">
        <v>1</v>
      </c>
    </row>
    <row r="332" spans="1:16" ht="14.25" customHeight="1" thickBot="1" x14ac:dyDescent="0.3">
      <c r="B332" s="91" t="s">
        <v>96</v>
      </c>
      <c r="C332" s="92">
        <v>4</v>
      </c>
      <c r="D332" s="92">
        <v>12</v>
      </c>
      <c r="E332" s="92">
        <v>10</v>
      </c>
      <c r="F332" s="92">
        <v>12</v>
      </c>
      <c r="G332" s="92">
        <v>8</v>
      </c>
      <c r="H332" s="92">
        <v>8</v>
      </c>
      <c r="I332" s="92">
        <v>18</v>
      </c>
      <c r="J332" s="92">
        <v>8</v>
      </c>
      <c r="K332" s="92">
        <v>9</v>
      </c>
      <c r="L332" s="92">
        <v>17</v>
      </c>
      <c r="M332" s="92">
        <v>13</v>
      </c>
      <c r="N332" s="92">
        <v>13</v>
      </c>
      <c r="O332" s="92">
        <v>15</v>
      </c>
    </row>
    <row r="333" spans="1:16" ht="14.25" hidden="1" customHeight="1" thickBot="1" x14ac:dyDescent="0.3"/>
    <row r="334" spans="1:16" ht="14.25" hidden="1" customHeight="1" thickBot="1" x14ac:dyDescent="0.3">
      <c r="B334" s="66"/>
      <c r="C334" s="63" t="s">
        <v>9</v>
      </c>
      <c r="D334" s="63" t="s">
        <v>10</v>
      </c>
      <c r="E334" s="81" t="s">
        <v>11</v>
      </c>
      <c r="F334" s="81" t="s">
        <v>97</v>
      </c>
      <c r="G334" s="81" t="s">
        <v>98</v>
      </c>
      <c r="H334" s="81" t="s">
        <v>99</v>
      </c>
      <c r="I334" s="81" t="s">
        <v>100</v>
      </c>
      <c r="K334" s="81"/>
      <c r="M334" s="81"/>
      <c r="O334" s="81"/>
    </row>
    <row r="335" spans="1:16" ht="14.25" customHeight="1" thickBot="1" x14ac:dyDescent="0.3">
      <c r="A335" s="55" t="s">
        <v>43</v>
      </c>
      <c r="B335" s="72" t="s">
        <v>88</v>
      </c>
      <c r="C335" s="64" t="s">
        <v>89</v>
      </c>
      <c r="D335" s="64" t="s">
        <v>82</v>
      </c>
      <c r="E335" s="83" t="s">
        <v>4</v>
      </c>
      <c r="F335" s="83" t="s">
        <v>3</v>
      </c>
      <c r="G335" s="83" t="s">
        <v>2</v>
      </c>
      <c r="H335" s="83" t="s">
        <v>1</v>
      </c>
      <c r="I335" s="83" t="s">
        <v>0</v>
      </c>
      <c r="K335" s="83"/>
      <c r="M335" s="83"/>
      <c r="O335" s="83"/>
    </row>
    <row r="336" spans="1:16" ht="14.25" customHeight="1" x14ac:dyDescent="0.25">
      <c r="B336" s="73" t="s">
        <v>90</v>
      </c>
      <c r="C336" s="58">
        <v>30</v>
      </c>
      <c r="D336" s="58">
        <v>27</v>
      </c>
      <c r="E336" s="85">
        <v>43</v>
      </c>
      <c r="F336" s="85">
        <v>37</v>
      </c>
      <c r="G336" s="85">
        <v>39</v>
      </c>
      <c r="H336" s="85">
        <v>37</v>
      </c>
      <c r="I336" s="85">
        <v>38</v>
      </c>
      <c r="K336" s="85"/>
      <c r="M336" s="85"/>
      <c r="O336" s="85"/>
    </row>
    <row r="337" spans="1:17" ht="14.25" customHeight="1" x14ac:dyDescent="0.25">
      <c r="B337" s="74" t="s">
        <v>91</v>
      </c>
      <c r="C337" s="59">
        <v>7</v>
      </c>
      <c r="D337" s="59">
        <v>17</v>
      </c>
      <c r="E337" s="87">
        <v>25</v>
      </c>
      <c r="F337" s="87">
        <v>22</v>
      </c>
      <c r="G337" s="87">
        <v>15</v>
      </c>
      <c r="H337" s="87">
        <v>10</v>
      </c>
      <c r="I337" s="87">
        <v>13</v>
      </c>
      <c r="K337" s="87"/>
      <c r="M337" s="87"/>
      <c r="O337" s="87"/>
    </row>
    <row r="338" spans="1:17" ht="14.25" customHeight="1" x14ac:dyDescent="0.25">
      <c r="B338" s="75" t="s">
        <v>92</v>
      </c>
      <c r="C338" s="59">
        <v>6</v>
      </c>
      <c r="D338" s="59">
        <v>11</v>
      </c>
      <c r="E338" s="89">
        <v>17</v>
      </c>
      <c r="F338" s="89">
        <v>13</v>
      </c>
      <c r="G338" s="89">
        <v>7</v>
      </c>
      <c r="H338" s="89">
        <v>5</v>
      </c>
      <c r="I338" s="89">
        <v>6</v>
      </c>
      <c r="K338" s="89"/>
      <c r="M338" s="89"/>
      <c r="O338" s="89"/>
    </row>
    <row r="339" spans="1:17" ht="14.25" customHeight="1" x14ac:dyDescent="0.25">
      <c r="B339" s="75" t="s">
        <v>93</v>
      </c>
      <c r="C339" s="59">
        <v>14</v>
      </c>
      <c r="D339" s="59">
        <v>22</v>
      </c>
      <c r="E339" s="90">
        <v>27</v>
      </c>
      <c r="F339" s="90">
        <v>27</v>
      </c>
      <c r="G339" s="90">
        <v>21</v>
      </c>
      <c r="H339" s="90">
        <v>22</v>
      </c>
      <c r="I339" s="90">
        <v>27</v>
      </c>
      <c r="K339" s="90"/>
      <c r="M339" s="90"/>
      <c r="O339" s="90"/>
    </row>
    <row r="340" spans="1:17" ht="14.25" customHeight="1" x14ac:dyDescent="0.25">
      <c r="B340" s="75" t="s">
        <v>94</v>
      </c>
      <c r="C340" s="59">
        <v>11</v>
      </c>
      <c r="D340" s="59">
        <v>5</v>
      </c>
      <c r="E340" s="89">
        <v>15</v>
      </c>
      <c r="F340" s="89">
        <v>10</v>
      </c>
      <c r="G340" s="89">
        <v>19</v>
      </c>
      <c r="H340" s="89">
        <v>19</v>
      </c>
      <c r="I340" s="89">
        <v>18</v>
      </c>
      <c r="K340" s="89"/>
      <c r="M340" s="89"/>
      <c r="O340" s="89"/>
    </row>
    <row r="341" spans="1:17" ht="14.25" customHeight="1" x14ac:dyDescent="0.25">
      <c r="B341" s="75" t="s">
        <v>95</v>
      </c>
      <c r="C341" s="59">
        <v>12</v>
      </c>
      <c r="D341" s="59">
        <v>3</v>
      </c>
      <c r="E341" s="89">
        <v>0</v>
      </c>
      <c r="F341" s="89">
        <v>3</v>
      </c>
      <c r="G341" s="89">
        <v>1</v>
      </c>
      <c r="H341" s="89">
        <v>0</v>
      </c>
      <c r="I341" s="89">
        <v>1</v>
      </c>
      <c r="K341" s="89"/>
      <c r="M341" s="89"/>
      <c r="O341" s="89"/>
    </row>
    <row r="342" spans="1:17" ht="14.25" customHeight="1" thickBot="1" x14ac:dyDescent="0.3">
      <c r="B342" s="76" t="s">
        <v>96</v>
      </c>
      <c r="C342" s="62">
        <v>0</v>
      </c>
      <c r="D342" s="62">
        <v>2</v>
      </c>
      <c r="E342" s="92">
        <v>3</v>
      </c>
      <c r="F342" s="92">
        <v>2</v>
      </c>
      <c r="G342" s="92">
        <v>4</v>
      </c>
      <c r="H342" s="92">
        <v>8</v>
      </c>
      <c r="I342" s="92">
        <v>6</v>
      </c>
      <c r="K342" s="92"/>
      <c r="M342" s="92"/>
      <c r="O342" s="92"/>
    </row>
    <row r="343" spans="1:17" ht="14.25" hidden="1" customHeight="1" x14ac:dyDescent="0.3"/>
    <row r="344" spans="1:17" ht="14.25" hidden="1" customHeight="1" thickBot="1" x14ac:dyDescent="0.3"/>
    <row r="345" spans="1:17" ht="14.25" hidden="1" customHeight="1" thickBot="1" x14ac:dyDescent="0.3">
      <c r="B345" s="38"/>
      <c r="C345" s="52"/>
      <c r="D345" s="52"/>
      <c r="E345" s="52"/>
      <c r="F345" s="52"/>
      <c r="G345" s="52"/>
      <c r="H345" s="52"/>
      <c r="I345" s="52"/>
      <c r="J345" s="52"/>
      <c r="K345" s="52"/>
      <c r="L345" s="52"/>
      <c r="M345" s="52"/>
      <c r="N345" s="52"/>
      <c r="O345" s="52"/>
      <c r="P345" s="52"/>
      <c r="Q345" s="52"/>
    </row>
    <row r="346" spans="1:17" ht="14.25" customHeight="1" thickBot="1" x14ac:dyDescent="0.3">
      <c r="A346" s="51" t="s">
        <v>44</v>
      </c>
      <c r="B346" s="40" t="s">
        <v>88</v>
      </c>
      <c r="C346" s="41" t="s">
        <v>89</v>
      </c>
      <c r="D346" s="41" t="s">
        <v>87</v>
      </c>
      <c r="E346" s="41" t="s">
        <v>82</v>
      </c>
      <c r="F346" s="41" t="s">
        <v>68</v>
      </c>
      <c r="G346" s="41" t="s">
        <v>4</v>
      </c>
      <c r="H346" s="41" t="s">
        <v>69</v>
      </c>
      <c r="I346" s="41" t="s">
        <v>3</v>
      </c>
      <c r="J346" s="41" t="s">
        <v>70</v>
      </c>
      <c r="K346" s="41" t="s">
        <v>2</v>
      </c>
      <c r="L346" s="41" t="s">
        <v>9</v>
      </c>
      <c r="M346" s="41" t="s">
        <v>1</v>
      </c>
      <c r="N346" s="41" t="s">
        <v>10</v>
      </c>
      <c r="O346" s="41" t="s">
        <v>0</v>
      </c>
      <c r="P346" s="41" t="s">
        <v>11</v>
      </c>
      <c r="Q346" s="41" t="s">
        <v>12</v>
      </c>
    </row>
    <row r="347" spans="1:17" ht="14.25" customHeight="1" x14ac:dyDescent="0.25">
      <c r="A347" s="51"/>
      <c r="B347" s="42" t="s">
        <v>90</v>
      </c>
      <c r="C347" s="43">
        <v>343</v>
      </c>
      <c r="D347" s="43">
        <v>339</v>
      </c>
      <c r="E347" s="43">
        <v>378</v>
      </c>
      <c r="F347" s="43">
        <v>366</v>
      </c>
      <c r="G347" s="43">
        <v>386</v>
      </c>
      <c r="H347" s="43">
        <v>401</v>
      </c>
      <c r="I347" s="43">
        <v>377</v>
      </c>
      <c r="J347" s="43">
        <v>413</v>
      </c>
      <c r="K347" s="43">
        <v>459</v>
      </c>
      <c r="L347" s="43">
        <v>374</v>
      </c>
      <c r="M347" s="43">
        <v>437</v>
      </c>
      <c r="N347" s="43">
        <v>324</v>
      </c>
      <c r="O347" s="43">
        <v>436</v>
      </c>
      <c r="P347" s="43">
        <v>246</v>
      </c>
      <c r="Q347" s="43">
        <v>245</v>
      </c>
    </row>
    <row r="348" spans="1:17" ht="14.25" customHeight="1" x14ac:dyDescent="0.25">
      <c r="A348" s="51"/>
      <c r="B348" s="44" t="s">
        <v>91</v>
      </c>
      <c r="C348" s="45">
        <v>242</v>
      </c>
      <c r="D348" s="45">
        <v>188</v>
      </c>
      <c r="E348" s="45">
        <v>242</v>
      </c>
      <c r="F348" s="45">
        <v>193</v>
      </c>
      <c r="G348" s="45">
        <v>235</v>
      </c>
      <c r="H348" s="45">
        <v>225</v>
      </c>
      <c r="I348" s="45">
        <v>253</v>
      </c>
      <c r="J348" s="45">
        <v>224</v>
      </c>
      <c r="K348" s="45">
        <v>294</v>
      </c>
      <c r="L348" s="45">
        <v>203</v>
      </c>
      <c r="M348" s="45">
        <v>259</v>
      </c>
      <c r="N348" s="45">
        <v>173</v>
      </c>
      <c r="O348" s="45">
        <v>268</v>
      </c>
      <c r="P348" s="45">
        <v>143</v>
      </c>
      <c r="Q348" s="45">
        <v>165</v>
      </c>
    </row>
    <row r="349" spans="1:17" ht="14.25" customHeight="1" x14ac:dyDescent="0.25">
      <c r="A349" s="51"/>
      <c r="B349" s="46" t="s">
        <v>92</v>
      </c>
      <c r="C349" s="47">
        <v>192</v>
      </c>
      <c r="D349" s="47">
        <v>131</v>
      </c>
      <c r="E349" s="47">
        <v>179</v>
      </c>
      <c r="F349" s="47">
        <v>111</v>
      </c>
      <c r="G349" s="47">
        <v>158</v>
      </c>
      <c r="H349" s="47">
        <v>141</v>
      </c>
      <c r="I349" s="47">
        <v>168</v>
      </c>
      <c r="J349" s="47">
        <v>89</v>
      </c>
      <c r="K349" s="47">
        <v>170</v>
      </c>
      <c r="L349" s="47">
        <v>79</v>
      </c>
      <c r="M349" s="47">
        <v>155</v>
      </c>
      <c r="N349" s="47">
        <v>74</v>
      </c>
      <c r="O349" s="47">
        <v>179</v>
      </c>
      <c r="P349" s="47">
        <v>105</v>
      </c>
      <c r="Q349" s="45">
        <v>125</v>
      </c>
    </row>
    <row r="350" spans="1:17" ht="14.25" customHeight="1" x14ac:dyDescent="0.25">
      <c r="A350" s="51"/>
      <c r="B350" s="46" t="s">
        <v>93</v>
      </c>
      <c r="C350" s="48">
        <v>307</v>
      </c>
      <c r="D350" s="48">
        <v>271</v>
      </c>
      <c r="E350" s="48">
        <v>318</v>
      </c>
      <c r="F350" s="48">
        <v>280</v>
      </c>
      <c r="G350" s="48">
        <v>324</v>
      </c>
      <c r="H350" s="48">
        <v>309</v>
      </c>
      <c r="I350" s="48">
        <v>315</v>
      </c>
      <c r="J350" s="48">
        <v>313</v>
      </c>
      <c r="K350" s="48">
        <v>401</v>
      </c>
      <c r="L350" s="48">
        <v>273</v>
      </c>
      <c r="M350" s="48">
        <v>337</v>
      </c>
      <c r="N350" s="48">
        <v>248</v>
      </c>
      <c r="O350" s="48">
        <v>350</v>
      </c>
      <c r="P350" s="48">
        <v>189</v>
      </c>
      <c r="Q350" s="45">
        <v>205</v>
      </c>
    </row>
    <row r="351" spans="1:17" ht="14.25" customHeight="1" x14ac:dyDescent="0.25">
      <c r="A351" s="51"/>
      <c r="B351" s="46" t="s">
        <v>94</v>
      </c>
      <c r="C351" s="47">
        <v>36</v>
      </c>
      <c r="D351" s="47">
        <v>71</v>
      </c>
      <c r="E351" s="47">
        <v>70</v>
      </c>
      <c r="F351" s="47">
        <v>103</v>
      </c>
      <c r="G351" s="47">
        <v>79</v>
      </c>
      <c r="H351" s="47">
        <v>99</v>
      </c>
      <c r="I351" s="47">
        <v>72</v>
      </c>
      <c r="J351" s="47">
        <v>106</v>
      </c>
      <c r="K351" s="47">
        <v>79</v>
      </c>
      <c r="L351" s="47">
        <v>109</v>
      </c>
      <c r="M351" s="47">
        <v>114</v>
      </c>
      <c r="N351" s="47">
        <v>99</v>
      </c>
      <c r="O351" s="47">
        <v>97</v>
      </c>
      <c r="P351" s="47">
        <v>61</v>
      </c>
      <c r="Q351" s="45">
        <v>50</v>
      </c>
    </row>
    <row r="352" spans="1:17" ht="14.25" customHeight="1" x14ac:dyDescent="0.25">
      <c r="A352" s="51"/>
      <c r="B352" s="46" t="s">
        <v>95</v>
      </c>
      <c r="C352" s="47">
        <v>40</v>
      </c>
      <c r="D352" s="47">
        <v>46</v>
      </c>
      <c r="E352" s="47">
        <v>22</v>
      </c>
      <c r="F352" s="47">
        <v>16</v>
      </c>
      <c r="G352" s="47">
        <v>17</v>
      </c>
      <c r="H352" s="47">
        <v>21</v>
      </c>
      <c r="I352" s="47">
        <v>7</v>
      </c>
      <c r="J352" s="47">
        <v>20</v>
      </c>
      <c r="K352" s="47">
        <v>7</v>
      </c>
      <c r="L352" s="47">
        <v>4</v>
      </c>
      <c r="M352" s="47">
        <v>1</v>
      </c>
      <c r="N352" s="47">
        <v>1</v>
      </c>
      <c r="O352" s="47">
        <v>1</v>
      </c>
      <c r="P352" s="47">
        <v>0</v>
      </c>
      <c r="Q352" s="45">
        <v>0</v>
      </c>
    </row>
    <row r="353" spans="1:17" ht="14.25" customHeight="1" thickBot="1" x14ac:dyDescent="0.3">
      <c r="A353" s="51"/>
      <c r="B353" s="49" t="s">
        <v>96</v>
      </c>
      <c r="C353" s="50">
        <v>25</v>
      </c>
      <c r="D353" s="50">
        <v>34</v>
      </c>
      <c r="E353" s="50">
        <v>44</v>
      </c>
      <c r="F353" s="50">
        <v>54</v>
      </c>
      <c r="G353" s="50">
        <v>55</v>
      </c>
      <c r="H353" s="50">
        <v>56</v>
      </c>
      <c r="I353" s="50">
        <v>45</v>
      </c>
      <c r="J353" s="50">
        <v>63</v>
      </c>
      <c r="K353" s="50">
        <v>79</v>
      </c>
      <c r="L353" s="50">
        <v>58</v>
      </c>
      <c r="M353" s="50">
        <v>63</v>
      </c>
      <c r="N353" s="50">
        <v>51</v>
      </c>
      <c r="O353" s="50">
        <v>70</v>
      </c>
      <c r="P353" s="50">
        <v>42</v>
      </c>
      <c r="Q353" s="50">
        <v>30</v>
      </c>
    </row>
    <row r="354" spans="1:17" ht="14.25" hidden="1" customHeight="1" thickBot="1" x14ac:dyDescent="0.3">
      <c r="A354" s="51"/>
    </row>
    <row r="355" spans="1:17" ht="14.25" hidden="1" customHeight="1" thickBot="1" x14ac:dyDescent="0.3">
      <c r="B355" s="38"/>
      <c r="C355" s="54" t="s">
        <v>2</v>
      </c>
      <c r="D355" s="54" t="s">
        <v>9</v>
      </c>
      <c r="E355" s="54" t="s">
        <v>1</v>
      </c>
      <c r="F355" s="54" t="s">
        <v>10</v>
      </c>
      <c r="G355" s="54" t="s">
        <v>0</v>
      </c>
      <c r="H355" s="54" t="s">
        <v>11</v>
      </c>
      <c r="I355" s="54" t="s">
        <v>12</v>
      </c>
      <c r="J355" s="54" t="s">
        <v>97</v>
      </c>
      <c r="K355" s="54" t="s">
        <v>101</v>
      </c>
      <c r="L355" s="54" t="s">
        <v>98</v>
      </c>
      <c r="M355" s="54" t="s">
        <v>102</v>
      </c>
      <c r="N355" s="54" t="s">
        <v>99</v>
      </c>
      <c r="O355" s="54" t="s">
        <v>103</v>
      </c>
      <c r="P355" s="54" t="s">
        <v>100</v>
      </c>
    </row>
    <row r="356" spans="1:17" ht="14.25" customHeight="1" thickBot="1" x14ac:dyDescent="0.3">
      <c r="A356" s="96" t="s">
        <v>45</v>
      </c>
      <c r="B356" s="56" t="s">
        <v>88</v>
      </c>
      <c r="C356" s="57" t="s">
        <v>89</v>
      </c>
      <c r="D356" s="57" t="s">
        <v>87</v>
      </c>
      <c r="E356" s="57" t="s">
        <v>82</v>
      </c>
      <c r="F356" s="57" t="s">
        <v>68</v>
      </c>
      <c r="G356" s="57" t="s">
        <v>4</v>
      </c>
      <c r="H356" s="57" t="s">
        <v>69</v>
      </c>
      <c r="I356" s="57" t="s">
        <v>3</v>
      </c>
      <c r="J356" s="57" t="s">
        <v>70</v>
      </c>
      <c r="K356" s="57" t="s">
        <v>2</v>
      </c>
      <c r="L356" s="57" t="s">
        <v>9</v>
      </c>
      <c r="M356" s="57" t="s">
        <v>1</v>
      </c>
      <c r="N356" s="57" t="s">
        <v>10</v>
      </c>
      <c r="O356" s="57" t="s">
        <v>0</v>
      </c>
      <c r="P356" s="57" t="s">
        <v>11</v>
      </c>
    </row>
    <row r="357" spans="1:17" ht="14.25" customHeight="1" x14ac:dyDescent="0.25">
      <c r="B357" s="42" t="s">
        <v>90</v>
      </c>
      <c r="C357" s="43">
        <v>45</v>
      </c>
      <c r="D357" s="43">
        <v>101</v>
      </c>
      <c r="E357" s="43">
        <v>47</v>
      </c>
      <c r="F357" s="43">
        <v>100</v>
      </c>
      <c r="G357" s="43">
        <v>47</v>
      </c>
      <c r="H357" s="43">
        <v>98</v>
      </c>
      <c r="I357" s="43">
        <v>40</v>
      </c>
      <c r="J357" s="43">
        <v>80</v>
      </c>
      <c r="K357" s="43">
        <v>49</v>
      </c>
      <c r="L357" s="43">
        <v>100</v>
      </c>
      <c r="M357" s="43">
        <v>49</v>
      </c>
      <c r="N357" s="43">
        <v>98</v>
      </c>
      <c r="O357" s="43">
        <v>48</v>
      </c>
      <c r="P357" s="43">
        <v>100</v>
      </c>
    </row>
    <row r="358" spans="1:17" ht="14.25" customHeight="1" x14ac:dyDescent="0.25">
      <c r="B358" s="44" t="s">
        <v>91</v>
      </c>
      <c r="C358" s="45">
        <v>29</v>
      </c>
      <c r="D358" s="45">
        <v>61</v>
      </c>
      <c r="E358" s="45">
        <v>30</v>
      </c>
      <c r="F358" s="45">
        <v>71</v>
      </c>
      <c r="G358" s="45">
        <v>22</v>
      </c>
      <c r="H358" s="45">
        <v>63</v>
      </c>
      <c r="I358" s="45">
        <v>23</v>
      </c>
      <c r="J358" s="45">
        <v>50</v>
      </c>
      <c r="K358" s="45">
        <v>31</v>
      </c>
      <c r="L358" s="45">
        <v>55</v>
      </c>
      <c r="M358" s="45">
        <v>27</v>
      </c>
      <c r="N358" s="45">
        <v>59</v>
      </c>
      <c r="O358" s="45">
        <v>20</v>
      </c>
      <c r="P358" s="45">
        <v>66</v>
      </c>
    </row>
    <row r="359" spans="1:17" ht="14.25" customHeight="1" x14ac:dyDescent="0.25">
      <c r="B359" s="46" t="s">
        <v>92</v>
      </c>
      <c r="C359" s="47">
        <v>21</v>
      </c>
      <c r="D359" s="47">
        <v>49</v>
      </c>
      <c r="E359" s="47">
        <v>22</v>
      </c>
      <c r="F359" s="47">
        <v>60</v>
      </c>
      <c r="G359" s="47">
        <v>11</v>
      </c>
      <c r="H359" s="47">
        <v>54</v>
      </c>
      <c r="I359" s="47">
        <v>13</v>
      </c>
      <c r="J359" s="47">
        <v>33</v>
      </c>
      <c r="K359" s="47">
        <v>16</v>
      </c>
      <c r="L359" s="47">
        <v>23</v>
      </c>
      <c r="M359" s="47">
        <v>11</v>
      </c>
      <c r="N359" s="47">
        <v>35</v>
      </c>
      <c r="O359" s="47">
        <v>3</v>
      </c>
      <c r="P359" s="45">
        <v>56</v>
      </c>
    </row>
    <row r="360" spans="1:17" ht="14.25" customHeight="1" x14ac:dyDescent="0.25">
      <c r="B360" s="46" t="s">
        <v>93</v>
      </c>
      <c r="C360" s="48">
        <v>41</v>
      </c>
      <c r="D360" s="48">
        <v>77</v>
      </c>
      <c r="E360" s="48">
        <v>35</v>
      </c>
      <c r="F360" s="48">
        <v>81</v>
      </c>
      <c r="G360" s="48">
        <v>31</v>
      </c>
      <c r="H360" s="48">
        <v>80</v>
      </c>
      <c r="I360" s="48">
        <v>30</v>
      </c>
      <c r="J360" s="48">
        <v>65</v>
      </c>
      <c r="K360" s="48">
        <v>42</v>
      </c>
      <c r="L360" s="48">
        <v>69</v>
      </c>
      <c r="M360" s="48">
        <v>36</v>
      </c>
      <c r="N360" s="48">
        <v>74</v>
      </c>
      <c r="O360" s="48">
        <v>30</v>
      </c>
      <c r="P360" s="45">
        <v>81</v>
      </c>
    </row>
    <row r="361" spans="1:17" ht="14.25" customHeight="1" x14ac:dyDescent="0.25">
      <c r="B361" s="46" t="s">
        <v>94</v>
      </c>
      <c r="C361" s="47">
        <v>8</v>
      </c>
      <c r="D361" s="47">
        <v>25</v>
      </c>
      <c r="E361" s="47">
        <v>12</v>
      </c>
      <c r="F361" s="47">
        <v>17</v>
      </c>
      <c r="G361" s="47">
        <v>13</v>
      </c>
      <c r="H361" s="47">
        <v>25</v>
      </c>
      <c r="I361" s="47">
        <v>14</v>
      </c>
      <c r="J361" s="47">
        <v>17</v>
      </c>
      <c r="K361" s="47">
        <v>11</v>
      </c>
      <c r="L361" s="47">
        <v>29</v>
      </c>
      <c r="M361" s="47">
        <v>17</v>
      </c>
      <c r="N361" s="47">
        <v>24</v>
      </c>
      <c r="O361" s="47">
        <v>17</v>
      </c>
      <c r="P361" s="45">
        <v>18</v>
      </c>
    </row>
    <row r="362" spans="1:17" ht="14.25" customHeight="1" x14ac:dyDescent="0.25">
      <c r="B362" s="46" t="s">
        <v>95</v>
      </c>
      <c r="C362" s="47">
        <v>3</v>
      </c>
      <c r="D362" s="47">
        <v>7</v>
      </c>
      <c r="E362" s="47">
        <v>1</v>
      </c>
      <c r="F362" s="47">
        <v>3</v>
      </c>
      <c r="G362" s="47">
        <v>4</v>
      </c>
      <c r="H362" s="47">
        <v>1</v>
      </c>
      <c r="I362" s="47">
        <v>1</v>
      </c>
      <c r="J362" s="47">
        <v>2</v>
      </c>
      <c r="K362" s="47">
        <v>0</v>
      </c>
      <c r="L362" s="47">
        <v>2</v>
      </c>
      <c r="M362" s="47">
        <v>0</v>
      </c>
      <c r="N362" s="47">
        <v>1</v>
      </c>
      <c r="O362" s="47">
        <v>0</v>
      </c>
      <c r="P362" s="45">
        <v>0</v>
      </c>
    </row>
    <row r="363" spans="1:17" ht="14.25" customHeight="1" thickBot="1" x14ac:dyDescent="0.3">
      <c r="B363" s="49" t="s">
        <v>96</v>
      </c>
      <c r="C363" s="50">
        <v>5</v>
      </c>
      <c r="D363" s="50">
        <v>8</v>
      </c>
      <c r="E363" s="50">
        <v>4</v>
      </c>
      <c r="F363" s="50">
        <v>9</v>
      </c>
      <c r="G363" s="50">
        <v>8</v>
      </c>
      <c r="H363" s="50">
        <v>9</v>
      </c>
      <c r="I363" s="50">
        <v>2</v>
      </c>
      <c r="J363" s="50">
        <v>11</v>
      </c>
      <c r="K363" s="50">
        <v>7</v>
      </c>
      <c r="L363" s="50">
        <v>14</v>
      </c>
      <c r="M363" s="50">
        <v>5</v>
      </c>
      <c r="N363" s="50">
        <v>14</v>
      </c>
      <c r="O363" s="50">
        <v>11</v>
      </c>
      <c r="P363" s="50">
        <v>16</v>
      </c>
    </row>
    <row r="364" spans="1:17" ht="14.25" hidden="1" customHeight="1" thickBot="1" x14ac:dyDescent="0.3"/>
    <row r="365" spans="1:17" ht="14.25" hidden="1" customHeight="1" thickBot="1" x14ac:dyDescent="0.3">
      <c r="B365" s="38"/>
      <c r="C365" s="54" t="s">
        <v>2</v>
      </c>
      <c r="D365" s="54" t="s">
        <v>1</v>
      </c>
      <c r="E365" s="54" t="s">
        <v>0</v>
      </c>
      <c r="F365" s="54"/>
      <c r="H365" s="54"/>
    </row>
    <row r="366" spans="1:17" ht="14.25" customHeight="1" thickBot="1" x14ac:dyDescent="0.3">
      <c r="A366" s="96" t="s">
        <v>46</v>
      </c>
      <c r="B366" s="56" t="s">
        <v>88</v>
      </c>
      <c r="C366" s="57" t="s">
        <v>87</v>
      </c>
      <c r="D366" s="57" t="s">
        <v>68</v>
      </c>
      <c r="E366" s="57" t="s">
        <v>69</v>
      </c>
      <c r="F366" s="57"/>
      <c r="H366" s="57"/>
    </row>
    <row r="367" spans="1:17" ht="14.25" customHeight="1" x14ac:dyDescent="0.25">
      <c r="B367" s="42" t="s">
        <v>90</v>
      </c>
      <c r="C367" s="43">
        <v>32</v>
      </c>
      <c r="D367" s="43">
        <v>24</v>
      </c>
      <c r="E367" s="43">
        <v>38</v>
      </c>
      <c r="F367" s="43"/>
      <c r="H367" s="43"/>
    </row>
    <row r="368" spans="1:17" ht="14.25" customHeight="1" x14ac:dyDescent="0.25">
      <c r="B368" s="44" t="s">
        <v>91</v>
      </c>
      <c r="C368" s="45">
        <v>13</v>
      </c>
      <c r="D368" s="45">
        <v>17</v>
      </c>
      <c r="E368" s="45">
        <v>24</v>
      </c>
      <c r="F368" s="45"/>
      <c r="H368" s="45"/>
    </row>
    <row r="369" spans="1:17" ht="14.25" customHeight="1" x14ac:dyDescent="0.25">
      <c r="B369" s="46" t="s">
        <v>92</v>
      </c>
      <c r="C369" s="47">
        <v>8</v>
      </c>
      <c r="D369" s="45">
        <v>13</v>
      </c>
      <c r="E369" s="47">
        <v>8</v>
      </c>
      <c r="F369" s="45"/>
      <c r="H369" s="47"/>
    </row>
    <row r="370" spans="1:17" ht="14.25" customHeight="1" x14ac:dyDescent="0.25">
      <c r="B370" s="46" t="s">
        <v>93</v>
      </c>
      <c r="C370" s="48">
        <v>29</v>
      </c>
      <c r="D370" s="45">
        <v>18</v>
      </c>
      <c r="E370" s="48">
        <v>27</v>
      </c>
      <c r="F370" s="45"/>
      <c r="H370" s="48"/>
    </row>
    <row r="371" spans="1:17" ht="14.25" customHeight="1" x14ac:dyDescent="0.25">
      <c r="B371" s="46" t="s">
        <v>94</v>
      </c>
      <c r="C371" s="47">
        <v>2</v>
      </c>
      <c r="D371" s="45">
        <v>5</v>
      </c>
      <c r="E371" s="47">
        <v>8</v>
      </c>
      <c r="F371" s="45"/>
      <c r="H371" s="47"/>
    </row>
    <row r="372" spans="1:17" ht="14.25" customHeight="1" x14ac:dyDescent="0.25">
      <c r="B372" s="46" t="s">
        <v>95</v>
      </c>
      <c r="C372" s="47">
        <v>11</v>
      </c>
      <c r="D372" s="45">
        <v>1</v>
      </c>
      <c r="E372" s="47">
        <v>1</v>
      </c>
      <c r="F372" s="45"/>
      <c r="H372" s="47"/>
    </row>
    <row r="373" spans="1:17" ht="14.25" customHeight="1" thickBot="1" x14ac:dyDescent="0.3">
      <c r="B373" s="49" t="s">
        <v>96</v>
      </c>
      <c r="C373" s="50">
        <v>6</v>
      </c>
      <c r="D373" s="50">
        <v>1</v>
      </c>
      <c r="E373" s="50">
        <v>5</v>
      </c>
      <c r="F373" s="50"/>
      <c r="H373" s="50"/>
    </row>
    <row r="374" spans="1:17" ht="14.25" hidden="1" customHeight="1" thickBot="1" x14ac:dyDescent="0.3"/>
    <row r="375" spans="1:17" ht="14.25" hidden="1" customHeight="1" thickBot="1" x14ac:dyDescent="0.3">
      <c r="B375" s="38"/>
      <c r="C375" s="53" t="s">
        <v>70</v>
      </c>
      <c r="D375" s="53" t="s">
        <v>9</v>
      </c>
      <c r="E375" s="54" t="s">
        <v>10</v>
      </c>
      <c r="F375" s="54" t="s">
        <v>11</v>
      </c>
      <c r="G375" s="54" t="s">
        <v>97</v>
      </c>
      <c r="H375" s="54" t="s">
        <v>98</v>
      </c>
      <c r="I375" s="54" t="s">
        <v>99</v>
      </c>
      <c r="J375" s="53" t="s">
        <v>100</v>
      </c>
      <c r="K375" s="54"/>
      <c r="M375" s="54"/>
      <c r="O375" s="54"/>
      <c r="Q375" s="53"/>
    </row>
    <row r="376" spans="1:17" ht="14.25" customHeight="1" thickBot="1" x14ac:dyDescent="0.3">
      <c r="A376" s="55" t="s">
        <v>47</v>
      </c>
      <c r="B376" s="56" t="s">
        <v>88</v>
      </c>
      <c r="C376" s="57" t="s">
        <v>89</v>
      </c>
      <c r="D376" s="57" t="s">
        <v>82</v>
      </c>
      <c r="E376" s="57" t="s">
        <v>4</v>
      </c>
      <c r="F376" s="57" t="s">
        <v>3</v>
      </c>
      <c r="G376" s="57" t="s">
        <v>2</v>
      </c>
      <c r="H376" s="57" t="s">
        <v>1</v>
      </c>
      <c r="I376" s="57" t="s">
        <v>0</v>
      </c>
      <c r="J376" s="57" t="s">
        <v>12</v>
      </c>
      <c r="K376" s="57"/>
      <c r="M376" s="57"/>
      <c r="O376" s="57"/>
      <c r="Q376" s="57"/>
    </row>
    <row r="377" spans="1:17" ht="14.25" customHeight="1" x14ac:dyDescent="0.25">
      <c r="B377" s="42" t="s">
        <v>90</v>
      </c>
      <c r="C377" s="43">
        <v>39</v>
      </c>
      <c r="D377" s="43">
        <v>50</v>
      </c>
      <c r="E377" s="43">
        <v>49</v>
      </c>
      <c r="F377" s="43">
        <v>48</v>
      </c>
      <c r="G377" s="43">
        <v>51</v>
      </c>
      <c r="H377" s="43">
        <v>50</v>
      </c>
      <c r="I377" s="43">
        <v>50</v>
      </c>
      <c r="J377" s="43">
        <v>48</v>
      </c>
      <c r="K377" s="43"/>
      <c r="M377" s="43"/>
      <c r="O377" s="43"/>
      <c r="Q377" s="43"/>
    </row>
    <row r="378" spans="1:17" ht="14.25" customHeight="1" x14ac:dyDescent="0.25">
      <c r="B378" s="44" t="s">
        <v>91</v>
      </c>
      <c r="C378" s="45">
        <v>28</v>
      </c>
      <c r="D378" s="45">
        <v>39</v>
      </c>
      <c r="E378" s="45">
        <v>34</v>
      </c>
      <c r="F378" s="45">
        <v>37</v>
      </c>
      <c r="G378" s="45">
        <v>32</v>
      </c>
      <c r="H378" s="45">
        <v>33</v>
      </c>
      <c r="I378" s="45">
        <v>32</v>
      </c>
      <c r="J378" s="45">
        <v>40</v>
      </c>
      <c r="K378" s="45"/>
      <c r="M378" s="45"/>
      <c r="O378" s="45"/>
      <c r="Q378" s="45"/>
    </row>
    <row r="379" spans="1:17" ht="14.25" customHeight="1" x14ac:dyDescent="0.25">
      <c r="B379" s="46" t="s">
        <v>92</v>
      </c>
      <c r="C379" s="47">
        <v>23</v>
      </c>
      <c r="D379" s="47">
        <v>32</v>
      </c>
      <c r="E379" s="47">
        <v>24</v>
      </c>
      <c r="F379" s="47">
        <v>26</v>
      </c>
      <c r="G379" s="47">
        <v>27</v>
      </c>
      <c r="H379" s="47">
        <v>22</v>
      </c>
      <c r="I379" s="47">
        <v>18</v>
      </c>
      <c r="J379" s="47">
        <v>26</v>
      </c>
      <c r="K379" s="47"/>
      <c r="M379" s="47"/>
      <c r="O379" s="47"/>
      <c r="Q379" s="47"/>
    </row>
    <row r="380" spans="1:17" ht="14.25" customHeight="1" x14ac:dyDescent="0.25">
      <c r="B380" s="46" t="s">
        <v>93</v>
      </c>
      <c r="C380" s="48">
        <v>33</v>
      </c>
      <c r="D380" s="48">
        <v>47</v>
      </c>
      <c r="E380" s="48">
        <v>45</v>
      </c>
      <c r="F380" s="48">
        <v>40</v>
      </c>
      <c r="G380" s="48">
        <v>45</v>
      </c>
      <c r="H380" s="48">
        <v>40</v>
      </c>
      <c r="I380" s="48">
        <v>41</v>
      </c>
      <c r="J380" s="48">
        <v>43</v>
      </c>
      <c r="K380" s="48"/>
      <c r="M380" s="48"/>
      <c r="O380" s="48"/>
      <c r="Q380" s="48"/>
    </row>
    <row r="381" spans="1:17" ht="14.25" customHeight="1" x14ac:dyDescent="0.25">
      <c r="B381" s="46" t="s">
        <v>94</v>
      </c>
      <c r="C381" s="47">
        <v>4</v>
      </c>
      <c r="D381" s="47">
        <v>9</v>
      </c>
      <c r="E381" s="47">
        <v>7</v>
      </c>
      <c r="F381" s="47">
        <v>6</v>
      </c>
      <c r="G381" s="47">
        <v>10</v>
      </c>
      <c r="H381" s="47">
        <v>5</v>
      </c>
      <c r="I381" s="47">
        <v>10</v>
      </c>
      <c r="J381" s="47">
        <v>7</v>
      </c>
      <c r="K381" s="47"/>
      <c r="M381" s="47"/>
      <c r="O381" s="47"/>
      <c r="Q381" s="47"/>
    </row>
    <row r="382" spans="1:17" ht="14.25" customHeight="1" x14ac:dyDescent="0.25">
      <c r="B382" s="46" t="s">
        <v>95</v>
      </c>
      <c r="C382" s="47">
        <v>4</v>
      </c>
      <c r="D382" s="47">
        <v>1</v>
      </c>
      <c r="E382" s="47">
        <v>3</v>
      </c>
      <c r="F382" s="47">
        <v>1</v>
      </c>
      <c r="G382" s="47">
        <v>0</v>
      </c>
      <c r="H382" s="47">
        <v>0</v>
      </c>
      <c r="I382" s="47">
        <v>0</v>
      </c>
      <c r="J382" s="47">
        <v>0</v>
      </c>
      <c r="K382" s="47"/>
      <c r="M382" s="47"/>
      <c r="O382" s="47"/>
      <c r="Q382" s="47"/>
    </row>
    <row r="383" spans="1:17" ht="14.25" customHeight="1" thickBot="1" x14ac:dyDescent="0.3">
      <c r="B383" s="49" t="s">
        <v>96</v>
      </c>
      <c r="C383" s="50">
        <v>3</v>
      </c>
      <c r="D383" s="50">
        <v>1</v>
      </c>
      <c r="E383" s="50">
        <v>5</v>
      </c>
      <c r="F383" s="50">
        <v>4</v>
      </c>
      <c r="G383" s="50">
        <v>9</v>
      </c>
      <c r="H383" s="50">
        <v>12</v>
      </c>
      <c r="I383" s="50">
        <v>8</v>
      </c>
      <c r="J383" s="50">
        <v>1</v>
      </c>
      <c r="K383" s="50"/>
      <c r="M383" s="50"/>
      <c r="O383" s="50"/>
      <c r="Q383" s="50"/>
    </row>
    <row r="384" spans="1:17" ht="14.25" hidden="1" customHeight="1" thickBot="1" x14ac:dyDescent="0.3"/>
    <row r="385" spans="1:15" ht="14.25" hidden="1" customHeight="1" thickBot="1" x14ac:dyDescent="0.3">
      <c r="B385" s="38"/>
      <c r="C385" s="54" t="s">
        <v>70</v>
      </c>
      <c r="D385" s="54" t="s">
        <v>2</v>
      </c>
      <c r="E385" s="54" t="s">
        <v>9</v>
      </c>
      <c r="F385" s="54" t="s">
        <v>1</v>
      </c>
      <c r="G385" s="54" t="s">
        <v>10</v>
      </c>
      <c r="H385" s="54" t="s">
        <v>0</v>
      </c>
      <c r="I385" s="54" t="s">
        <v>11</v>
      </c>
      <c r="J385" s="54"/>
      <c r="K385" s="54"/>
      <c r="L385" s="54" t="s">
        <v>102</v>
      </c>
      <c r="M385" s="54" t="s">
        <v>99</v>
      </c>
      <c r="N385" s="54" t="s">
        <v>103</v>
      </c>
      <c r="O385" s="54" t="s">
        <v>100</v>
      </c>
    </row>
    <row r="386" spans="1:15" ht="14.25" customHeight="1" thickBot="1" x14ac:dyDescent="0.3">
      <c r="A386" s="55" t="s">
        <v>48</v>
      </c>
      <c r="B386" s="56" t="s">
        <v>88</v>
      </c>
      <c r="C386" s="57" t="s">
        <v>89</v>
      </c>
      <c r="D386" s="57" t="s">
        <v>87</v>
      </c>
      <c r="E386" s="57" t="s">
        <v>82</v>
      </c>
      <c r="F386" s="57" t="s">
        <v>68</v>
      </c>
      <c r="G386" s="57" t="s">
        <v>4</v>
      </c>
      <c r="H386" s="57" t="s">
        <v>69</v>
      </c>
      <c r="I386" s="57" t="s">
        <v>3</v>
      </c>
      <c r="J386" s="57" t="s">
        <v>70</v>
      </c>
      <c r="K386" s="57" t="s">
        <v>2</v>
      </c>
      <c r="L386" s="57" t="s">
        <v>9</v>
      </c>
      <c r="M386" s="57" t="s">
        <v>1</v>
      </c>
      <c r="N386" s="57" t="s">
        <v>10</v>
      </c>
      <c r="O386" s="57" t="s">
        <v>0</v>
      </c>
    </row>
    <row r="387" spans="1:15" ht="14.25" customHeight="1" x14ac:dyDescent="0.25">
      <c r="B387" s="42" t="s">
        <v>90</v>
      </c>
      <c r="C387" s="43">
        <v>91</v>
      </c>
      <c r="D387" s="43">
        <v>86</v>
      </c>
      <c r="E387" s="43">
        <v>90</v>
      </c>
      <c r="F387" s="43">
        <v>87</v>
      </c>
      <c r="G387" s="43">
        <v>90</v>
      </c>
      <c r="H387" s="43">
        <v>91</v>
      </c>
      <c r="I387" s="43">
        <v>90</v>
      </c>
      <c r="J387" s="43">
        <f>81+85</f>
        <v>166</v>
      </c>
      <c r="K387" s="43">
        <f>82+92</f>
        <v>174</v>
      </c>
      <c r="L387" s="43">
        <v>86</v>
      </c>
      <c r="M387" s="43">
        <v>89</v>
      </c>
      <c r="N387" s="43">
        <v>85</v>
      </c>
      <c r="O387" s="43">
        <v>90</v>
      </c>
    </row>
    <row r="388" spans="1:15" ht="14.25" customHeight="1" x14ac:dyDescent="0.25">
      <c r="B388" s="44" t="s">
        <v>91</v>
      </c>
      <c r="C388" s="45">
        <v>72</v>
      </c>
      <c r="D388" s="45">
        <v>56</v>
      </c>
      <c r="E388" s="45">
        <v>63</v>
      </c>
      <c r="F388" s="45">
        <v>49</v>
      </c>
      <c r="G388" s="45">
        <v>69</v>
      </c>
      <c r="H388" s="45">
        <v>59</v>
      </c>
      <c r="I388" s="45">
        <v>68</v>
      </c>
      <c r="J388" s="45">
        <f>55+51</f>
        <v>106</v>
      </c>
      <c r="K388" s="45">
        <f>56+70</f>
        <v>126</v>
      </c>
      <c r="L388" s="45">
        <v>58</v>
      </c>
      <c r="M388" s="45">
        <v>65</v>
      </c>
      <c r="N388" s="45">
        <v>50</v>
      </c>
      <c r="O388" s="45">
        <v>70</v>
      </c>
    </row>
    <row r="389" spans="1:15" ht="14.25" customHeight="1" x14ac:dyDescent="0.25">
      <c r="B389" s="46" t="s">
        <v>92</v>
      </c>
      <c r="C389" s="47">
        <v>58</v>
      </c>
      <c r="D389" s="47">
        <v>36</v>
      </c>
      <c r="E389" s="45">
        <v>48</v>
      </c>
      <c r="F389" s="47">
        <v>24</v>
      </c>
      <c r="G389" s="47">
        <v>61</v>
      </c>
      <c r="H389" s="47">
        <v>42</v>
      </c>
      <c r="I389" s="47">
        <v>54</v>
      </c>
      <c r="J389" s="47">
        <f>17+21</f>
        <v>38</v>
      </c>
      <c r="K389" s="47">
        <f>23+41</f>
        <v>64</v>
      </c>
      <c r="L389" s="47">
        <v>31</v>
      </c>
      <c r="M389" s="47">
        <v>47</v>
      </c>
      <c r="N389" s="47">
        <v>17</v>
      </c>
      <c r="O389" s="47">
        <v>58</v>
      </c>
    </row>
    <row r="390" spans="1:15" ht="14.25" customHeight="1" x14ac:dyDescent="0.25">
      <c r="B390" s="46" t="s">
        <v>93</v>
      </c>
      <c r="C390" s="48">
        <v>85</v>
      </c>
      <c r="D390" s="48">
        <v>73</v>
      </c>
      <c r="E390" s="45">
        <v>81</v>
      </c>
      <c r="F390" s="48">
        <v>74</v>
      </c>
      <c r="G390" s="48">
        <v>82</v>
      </c>
      <c r="H390" s="48">
        <v>75</v>
      </c>
      <c r="I390" s="48">
        <v>86</v>
      </c>
      <c r="J390" s="48">
        <f>66+63</f>
        <v>129</v>
      </c>
      <c r="K390" s="48">
        <f>77+82</f>
        <v>159</v>
      </c>
      <c r="L390" s="48">
        <v>73</v>
      </c>
      <c r="M390" s="48">
        <v>78</v>
      </c>
      <c r="N390" s="48">
        <v>65</v>
      </c>
      <c r="O390" s="48">
        <v>82</v>
      </c>
    </row>
    <row r="391" spans="1:15" ht="14.25" customHeight="1" x14ac:dyDescent="0.25">
      <c r="B391" s="46" t="s">
        <v>94</v>
      </c>
      <c r="C391" s="47">
        <v>6</v>
      </c>
      <c r="D391" s="47">
        <v>13</v>
      </c>
      <c r="E391" s="45">
        <v>11</v>
      </c>
      <c r="F391" s="47">
        <v>19</v>
      </c>
      <c r="G391" s="47">
        <v>11</v>
      </c>
      <c r="H391" s="47">
        <v>15</v>
      </c>
      <c r="I391" s="47">
        <v>9</v>
      </c>
      <c r="J391" s="47">
        <f>15+28</f>
        <v>43</v>
      </c>
      <c r="K391" s="47">
        <f>8+14</f>
        <v>22</v>
      </c>
      <c r="L391" s="47">
        <v>18</v>
      </c>
      <c r="M391" s="47">
        <v>15</v>
      </c>
      <c r="N391" s="47">
        <v>22</v>
      </c>
      <c r="O391" s="47">
        <v>12</v>
      </c>
    </row>
    <row r="392" spans="1:15" ht="14.25" customHeight="1" x14ac:dyDescent="0.25">
      <c r="B392" s="46" t="s">
        <v>95</v>
      </c>
      <c r="C392" s="47">
        <v>7</v>
      </c>
      <c r="D392" s="47">
        <v>9</v>
      </c>
      <c r="E392" s="45">
        <v>5</v>
      </c>
      <c r="F392" s="47">
        <v>3</v>
      </c>
      <c r="G392" s="47">
        <v>3</v>
      </c>
      <c r="H392" s="47">
        <v>3</v>
      </c>
      <c r="I392" s="47">
        <v>0</v>
      </c>
      <c r="J392" s="47">
        <f>2+0</f>
        <v>2</v>
      </c>
      <c r="K392" s="47">
        <v>1</v>
      </c>
      <c r="L392" s="47">
        <v>0</v>
      </c>
      <c r="M392" s="47">
        <v>0</v>
      </c>
      <c r="N392" s="47">
        <v>0</v>
      </c>
      <c r="O392" s="47">
        <v>0</v>
      </c>
    </row>
    <row r="393" spans="1:15" ht="14.25" customHeight="1" thickBot="1" x14ac:dyDescent="0.3">
      <c r="B393" s="49" t="s">
        <v>96</v>
      </c>
      <c r="C393" s="50">
        <v>6</v>
      </c>
      <c r="D393" s="50">
        <v>8</v>
      </c>
      <c r="E393" s="50">
        <v>11</v>
      </c>
      <c r="F393" s="50">
        <v>16</v>
      </c>
      <c r="G393" s="50">
        <v>7</v>
      </c>
      <c r="H393" s="50">
        <v>14</v>
      </c>
      <c r="I393" s="50">
        <v>13</v>
      </c>
      <c r="J393" s="50">
        <f>9+6</f>
        <v>15</v>
      </c>
      <c r="K393" s="50">
        <f>17+8</f>
        <v>25</v>
      </c>
      <c r="L393" s="50">
        <v>10</v>
      </c>
      <c r="M393" s="50">
        <v>9</v>
      </c>
      <c r="N393" s="50">
        <v>13</v>
      </c>
      <c r="O393" s="50">
        <v>8</v>
      </c>
    </row>
    <row r="394" spans="1:15" ht="14.25" hidden="1" customHeight="1" thickBot="1" x14ac:dyDescent="0.3"/>
    <row r="395" spans="1:15" ht="14.25" hidden="1" customHeight="1" thickBot="1" x14ac:dyDescent="0.3">
      <c r="B395" s="38"/>
      <c r="C395" s="54" t="s">
        <v>9</v>
      </c>
      <c r="D395" s="54" t="s">
        <v>10</v>
      </c>
      <c r="E395" s="54" t="s">
        <v>11</v>
      </c>
      <c r="F395" s="54" t="s">
        <v>97</v>
      </c>
      <c r="G395" s="54" t="s">
        <v>98</v>
      </c>
      <c r="H395" s="54" t="s">
        <v>99</v>
      </c>
      <c r="I395" s="65" t="s">
        <v>100</v>
      </c>
      <c r="J395" s="54"/>
      <c r="L395" s="54"/>
      <c r="M395" s="54"/>
      <c r="O395" s="65"/>
    </row>
    <row r="396" spans="1:15" ht="14.25" customHeight="1" thickBot="1" x14ac:dyDescent="0.3">
      <c r="A396" s="55" t="s">
        <v>49</v>
      </c>
      <c r="B396" s="56" t="s">
        <v>88</v>
      </c>
      <c r="C396" s="57" t="s">
        <v>87</v>
      </c>
      <c r="D396" s="57" t="s">
        <v>68</v>
      </c>
      <c r="E396" s="57" t="s">
        <v>69</v>
      </c>
      <c r="F396" s="57" t="s">
        <v>70</v>
      </c>
      <c r="G396" s="57" t="s">
        <v>9</v>
      </c>
      <c r="H396" s="57" t="s">
        <v>1</v>
      </c>
      <c r="I396" s="64" t="s">
        <v>0</v>
      </c>
      <c r="J396" s="57"/>
      <c r="L396" s="57"/>
      <c r="M396" s="57"/>
      <c r="O396" s="64"/>
    </row>
    <row r="397" spans="1:15" ht="14.25" customHeight="1" x14ac:dyDescent="0.25">
      <c r="B397" s="42" t="s">
        <v>90</v>
      </c>
      <c r="C397" s="43">
        <v>27</v>
      </c>
      <c r="D397" s="43">
        <v>26</v>
      </c>
      <c r="E397" s="43">
        <v>24</v>
      </c>
      <c r="F397" s="43">
        <v>38</v>
      </c>
      <c r="G397" s="43">
        <v>44</v>
      </c>
      <c r="H397" s="43">
        <v>48</v>
      </c>
      <c r="I397" s="58">
        <v>47</v>
      </c>
      <c r="J397" s="43"/>
      <c r="L397" s="43"/>
      <c r="M397" s="43"/>
      <c r="O397" s="58"/>
    </row>
    <row r="398" spans="1:15" ht="14.25" customHeight="1" x14ac:dyDescent="0.25">
      <c r="B398" s="44" t="s">
        <v>91</v>
      </c>
      <c r="C398" s="45">
        <v>12</v>
      </c>
      <c r="D398" s="45">
        <v>6</v>
      </c>
      <c r="E398" s="45">
        <v>9</v>
      </c>
      <c r="F398" s="45">
        <v>7</v>
      </c>
      <c r="G398" s="45">
        <v>11</v>
      </c>
      <c r="H398" s="45">
        <v>10</v>
      </c>
      <c r="I398" s="59">
        <v>15</v>
      </c>
      <c r="J398" s="45"/>
      <c r="L398" s="45"/>
      <c r="M398" s="45"/>
      <c r="O398" s="59"/>
    </row>
    <row r="399" spans="1:15" ht="14.25" customHeight="1" x14ac:dyDescent="0.25">
      <c r="B399" s="46" t="s">
        <v>92</v>
      </c>
      <c r="C399" s="47">
        <v>9</v>
      </c>
      <c r="D399" s="47">
        <v>4</v>
      </c>
      <c r="E399" s="47">
        <v>5</v>
      </c>
      <c r="F399" s="47">
        <v>1</v>
      </c>
      <c r="G399" s="47">
        <v>4</v>
      </c>
      <c r="H399" s="47">
        <v>7</v>
      </c>
      <c r="I399" s="60">
        <v>12</v>
      </c>
      <c r="J399" s="47"/>
      <c r="L399" s="47"/>
      <c r="M399" s="47"/>
      <c r="O399" s="60"/>
    </row>
    <row r="400" spans="1:15" ht="14.25" customHeight="1" x14ac:dyDescent="0.25">
      <c r="B400" s="46" t="s">
        <v>93</v>
      </c>
      <c r="C400" s="48">
        <v>21</v>
      </c>
      <c r="D400" s="48">
        <v>19</v>
      </c>
      <c r="E400" s="48">
        <v>17</v>
      </c>
      <c r="F400" s="48">
        <v>21</v>
      </c>
      <c r="G400" s="48">
        <v>22</v>
      </c>
      <c r="H400" s="48">
        <v>23</v>
      </c>
      <c r="I400" s="61">
        <v>26</v>
      </c>
      <c r="J400" s="48"/>
      <c r="L400" s="48"/>
      <c r="M400" s="48"/>
      <c r="O400" s="61"/>
    </row>
    <row r="401" spans="1:17" ht="14.25" customHeight="1" x14ac:dyDescent="0.25">
      <c r="B401" s="46" t="s">
        <v>94</v>
      </c>
      <c r="C401" s="47">
        <v>10</v>
      </c>
      <c r="D401" s="47">
        <v>16</v>
      </c>
      <c r="E401" s="47">
        <v>12</v>
      </c>
      <c r="F401" s="47">
        <v>20</v>
      </c>
      <c r="G401" s="47">
        <v>26</v>
      </c>
      <c r="H401" s="47">
        <v>32</v>
      </c>
      <c r="I401" s="60">
        <v>20</v>
      </c>
      <c r="J401" s="47"/>
      <c r="L401" s="47"/>
      <c r="M401" s="47"/>
      <c r="O401" s="60"/>
    </row>
    <row r="402" spans="1:17" ht="14.25" customHeight="1" x14ac:dyDescent="0.25">
      <c r="B402" s="46" t="s">
        <v>95</v>
      </c>
      <c r="C402" s="47">
        <v>5</v>
      </c>
      <c r="D402" s="47">
        <v>2</v>
      </c>
      <c r="E402" s="47">
        <v>2</v>
      </c>
      <c r="F402" s="47">
        <v>5</v>
      </c>
      <c r="G402" s="47">
        <v>1</v>
      </c>
      <c r="H402" s="47">
        <v>0</v>
      </c>
      <c r="I402" s="60">
        <v>0</v>
      </c>
      <c r="J402" s="47"/>
      <c r="L402" s="47"/>
      <c r="M402" s="47"/>
      <c r="O402" s="60"/>
    </row>
    <row r="403" spans="1:17" ht="14.25" customHeight="1" thickBot="1" x14ac:dyDescent="0.3">
      <c r="B403" s="49" t="s">
        <v>96</v>
      </c>
      <c r="C403" s="50">
        <v>0</v>
      </c>
      <c r="D403" s="50">
        <v>2</v>
      </c>
      <c r="E403" s="50">
        <v>1</v>
      </c>
      <c r="F403" s="50">
        <v>6</v>
      </c>
      <c r="G403" s="50">
        <v>6</v>
      </c>
      <c r="H403" s="50">
        <v>6</v>
      </c>
      <c r="I403" s="62">
        <v>12</v>
      </c>
      <c r="J403" s="50"/>
      <c r="L403" s="50"/>
      <c r="M403" s="50"/>
      <c r="O403" s="62"/>
    </row>
    <row r="404" spans="1:17" ht="14.25" hidden="1" customHeight="1" thickBot="1" x14ac:dyDescent="0.3"/>
    <row r="405" spans="1:17" ht="14.25" hidden="1" customHeight="1" thickBot="1" x14ac:dyDescent="0.3">
      <c r="B405" s="38"/>
      <c r="C405" s="54" t="s">
        <v>70</v>
      </c>
      <c r="D405" s="53" t="s">
        <v>9</v>
      </c>
      <c r="E405" s="54" t="s">
        <v>1</v>
      </c>
      <c r="F405" s="54" t="s">
        <v>10</v>
      </c>
      <c r="G405" s="54" t="s">
        <v>0</v>
      </c>
      <c r="H405" s="54" t="s">
        <v>11</v>
      </c>
      <c r="I405" s="54" t="s">
        <v>12</v>
      </c>
      <c r="J405" s="54" t="s">
        <v>97</v>
      </c>
      <c r="K405" s="54" t="s">
        <v>101</v>
      </c>
      <c r="L405" s="54" t="s">
        <v>98</v>
      </c>
      <c r="M405" s="54" t="s">
        <v>102</v>
      </c>
      <c r="N405" s="54" t="s">
        <v>99</v>
      </c>
      <c r="O405" s="54" t="s">
        <v>103</v>
      </c>
      <c r="P405" s="65" t="s">
        <v>100</v>
      </c>
      <c r="Q405" s="65"/>
    </row>
    <row r="406" spans="1:17" ht="14.25" customHeight="1" thickBot="1" x14ac:dyDescent="0.3">
      <c r="A406" s="55" t="s">
        <v>50</v>
      </c>
      <c r="B406" s="56" t="s">
        <v>88</v>
      </c>
      <c r="C406" s="57" t="s">
        <v>89</v>
      </c>
      <c r="D406" s="57" t="s">
        <v>82</v>
      </c>
      <c r="E406" s="57" t="s">
        <v>68</v>
      </c>
      <c r="F406" s="57" t="s">
        <v>4</v>
      </c>
      <c r="G406" s="57" t="s">
        <v>69</v>
      </c>
      <c r="H406" s="57" t="s">
        <v>3</v>
      </c>
      <c r="I406" s="57" t="s">
        <v>70</v>
      </c>
      <c r="J406" s="57" t="s">
        <v>2</v>
      </c>
      <c r="K406" s="57" t="s">
        <v>9</v>
      </c>
      <c r="L406" s="57" t="s">
        <v>1</v>
      </c>
      <c r="M406" s="57" t="s">
        <v>10</v>
      </c>
      <c r="N406" s="57" t="s">
        <v>0</v>
      </c>
      <c r="O406" s="57" t="s">
        <v>11</v>
      </c>
      <c r="P406" s="64" t="s">
        <v>12</v>
      </c>
      <c r="Q406" s="64"/>
    </row>
    <row r="407" spans="1:17" ht="14.25" customHeight="1" x14ac:dyDescent="0.25">
      <c r="B407" s="42" t="s">
        <v>90</v>
      </c>
      <c r="C407" s="43">
        <v>30</v>
      </c>
      <c r="D407" s="43">
        <v>42</v>
      </c>
      <c r="E407" s="43">
        <v>48</v>
      </c>
      <c r="F407" s="43">
        <v>49</v>
      </c>
      <c r="G407" s="43">
        <v>50</v>
      </c>
      <c r="H407" s="43">
        <v>50</v>
      </c>
      <c r="I407" s="43">
        <v>39</v>
      </c>
      <c r="J407" s="43">
        <v>41</v>
      </c>
      <c r="K407" s="43">
        <v>48</v>
      </c>
      <c r="L407" s="43">
        <v>50</v>
      </c>
      <c r="M407" s="43">
        <v>49</v>
      </c>
      <c r="N407" s="43">
        <v>51</v>
      </c>
      <c r="O407" s="43">
        <v>49</v>
      </c>
      <c r="P407" s="58">
        <v>50</v>
      </c>
      <c r="Q407" s="58"/>
    </row>
    <row r="408" spans="1:17" ht="14.25" customHeight="1" x14ac:dyDescent="0.25">
      <c r="B408" s="44" t="s">
        <v>91</v>
      </c>
      <c r="C408" s="45">
        <v>13</v>
      </c>
      <c r="D408" s="45">
        <v>24</v>
      </c>
      <c r="E408" s="45">
        <v>14</v>
      </c>
      <c r="F408" s="45">
        <v>26</v>
      </c>
      <c r="G408" s="45">
        <v>19</v>
      </c>
      <c r="H408" s="45">
        <v>33</v>
      </c>
      <c r="I408" s="45">
        <v>15</v>
      </c>
      <c r="J408" s="45">
        <v>20</v>
      </c>
      <c r="K408" s="45">
        <v>19</v>
      </c>
      <c r="L408" s="45">
        <v>30</v>
      </c>
      <c r="M408" s="45">
        <v>21</v>
      </c>
      <c r="N408" s="45">
        <v>32</v>
      </c>
      <c r="O408" s="45">
        <v>23</v>
      </c>
      <c r="P408" s="59">
        <v>27</v>
      </c>
      <c r="Q408" s="59"/>
    </row>
    <row r="409" spans="1:17" ht="14.25" customHeight="1" x14ac:dyDescent="0.25">
      <c r="B409" s="46" t="s">
        <v>92</v>
      </c>
      <c r="C409" s="47">
        <v>5</v>
      </c>
      <c r="D409" s="45">
        <v>11</v>
      </c>
      <c r="E409" s="47">
        <v>1</v>
      </c>
      <c r="F409" s="47">
        <v>8</v>
      </c>
      <c r="G409" s="47">
        <v>2</v>
      </c>
      <c r="H409" s="47">
        <v>17</v>
      </c>
      <c r="I409" s="47">
        <v>3</v>
      </c>
      <c r="J409" s="47">
        <v>13</v>
      </c>
      <c r="K409" s="47">
        <v>1</v>
      </c>
      <c r="L409" s="47">
        <v>12</v>
      </c>
      <c r="M409" s="47">
        <v>12</v>
      </c>
      <c r="N409" s="47">
        <v>24</v>
      </c>
      <c r="O409" s="47">
        <v>20</v>
      </c>
      <c r="P409" s="60">
        <v>26</v>
      </c>
      <c r="Q409" s="60"/>
    </row>
    <row r="410" spans="1:17" ht="14.25" customHeight="1" x14ac:dyDescent="0.25">
      <c r="B410" s="46" t="s">
        <v>93</v>
      </c>
      <c r="C410" s="48">
        <v>25</v>
      </c>
      <c r="D410" s="45">
        <v>33</v>
      </c>
      <c r="E410" s="48">
        <v>34</v>
      </c>
      <c r="F410" s="48">
        <v>44</v>
      </c>
      <c r="G410" s="48">
        <v>29</v>
      </c>
      <c r="H410" s="48">
        <v>41</v>
      </c>
      <c r="I410" s="48">
        <v>28</v>
      </c>
      <c r="J410" s="48">
        <v>35</v>
      </c>
      <c r="K410" s="48">
        <v>34</v>
      </c>
      <c r="L410" s="48">
        <v>43</v>
      </c>
      <c r="M410" s="48">
        <v>37</v>
      </c>
      <c r="N410" s="48">
        <v>42</v>
      </c>
      <c r="O410" s="48">
        <v>32</v>
      </c>
      <c r="P410" s="61">
        <v>42</v>
      </c>
      <c r="Q410" s="61"/>
    </row>
    <row r="411" spans="1:17" ht="14.25" customHeight="1" x14ac:dyDescent="0.25">
      <c r="B411" s="46" t="s">
        <v>94</v>
      </c>
      <c r="C411" s="47">
        <v>5</v>
      </c>
      <c r="D411" s="45">
        <v>10</v>
      </c>
      <c r="E411" s="47">
        <v>23</v>
      </c>
      <c r="F411" s="47">
        <v>8</v>
      </c>
      <c r="G411" s="47">
        <v>18</v>
      </c>
      <c r="H411" s="47">
        <v>10</v>
      </c>
      <c r="I411" s="47">
        <v>10</v>
      </c>
      <c r="J411" s="47">
        <v>8</v>
      </c>
      <c r="K411" s="47">
        <v>16</v>
      </c>
      <c r="L411" s="47">
        <v>11</v>
      </c>
      <c r="M411" s="47">
        <v>26</v>
      </c>
      <c r="N411" s="47">
        <v>12</v>
      </c>
      <c r="O411" s="47">
        <v>18</v>
      </c>
      <c r="P411" s="60">
        <v>16</v>
      </c>
      <c r="Q411" s="60"/>
    </row>
    <row r="412" spans="1:17" ht="14.25" customHeight="1" x14ac:dyDescent="0.25">
      <c r="B412" s="46" t="s">
        <v>95</v>
      </c>
      <c r="C412" s="47">
        <v>10</v>
      </c>
      <c r="D412" s="45">
        <v>4</v>
      </c>
      <c r="E412" s="47">
        <v>3</v>
      </c>
      <c r="F412" s="47">
        <v>4</v>
      </c>
      <c r="G412" s="47">
        <v>3</v>
      </c>
      <c r="H412" s="47">
        <v>1</v>
      </c>
      <c r="I412" s="47">
        <v>4</v>
      </c>
      <c r="J412" s="47">
        <v>3</v>
      </c>
      <c r="K412" s="47">
        <v>0</v>
      </c>
      <c r="L412" s="47">
        <v>0</v>
      </c>
      <c r="M412" s="47">
        <v>0</v>
      </c>
      <c r="N412" s="47">
        <v>0</v>
      </c>
      <c r="O412" s="47">
        <v>0</v>
      </c>
      <c r="P412" s="60">
        <v>0</v>
      </c>
      <c r="Q412" s="60"/>
    </row>
    <row r="413" spans="1:17" ht="14.25" customHeight="1" thickBot="1" x14ac:dyDescent="0.3">
      <c r="B413" s="49" t="s">
        <v>96</v>
      </c>
      <c r="C413" s="50">
        <v>2</v>
      </c>
      <c r="D413" s="50">
        <v>4</v>
      </c>
      <c r="E413" s="50">
        <v>8</v>
      </c>
      <c r="F413" s="50">
        <v>11</v>
      </c>
      <c r="G413" s="50">
        <v>10</v>
      </c>
      <c r="H413" s="50">
        <v>6</v>
      </c>
      <c r="I413" s="50">
        <v>10</v>
      </c>
      <c r="J413" s="50">
        <v>10</v>
      </c>
      <c r="K413" s="50">
        <v>13</v>
      </c>
      <c r="L413" s="50">
        <v>9</v>
      </c>
      <c r="M413" s="50">
        <v>2</v>
      </c>
      <c r="N413" s="50">
        <v>7</v>
      </c>
      <c r="O413" s="50">
        <v>8</v>
      </c>
      <c r="P413" s="62">
        <v>7</v>
      </c>
      <c r="Q413" s="62"/>
    </row>
    <row r="414" spans="1:17" ht="14.25" hidden="1" customHeight="1" thickBot="1" x14ac:dyDescent="0.3"/>
    <row r="415" spans="1:17" ht="14.25" hidden="1" customHeight="1" thickBot="1" x14ac:dyDescent="0.3">
      <c r="B415" s="38"/>
      <c r="C415" s="54" t="s">
        <v>70</v>
      </c>
      <c r="D415" s="54" t="s">
        <v>2</v>
      </c>
      <c r="E415" s="53" t="s">
        <v>9</v>
      </c>
      <c r="F415" s="54" t="s">
        <v>1</v>
      </c>
      <c r="G415" s="54" t="s">
        <v>10</v>
      </c>
      <c r="H415" s="54" t="s">
        <v>0</v>
      </c>
      <c r="I415" s="54" t="s">
        <v>11</v>
      </c>
      <c r="J415" s="54" t="s">
        <v>12</v>
      </c>
      <c r="K415" s="54" t="s">
        <v>97</v>
      </c>
      <c r="L415" s="54" t="s">
        <v>101</v>
      </c>
      <c r="M415" s="54" t="s">
        <v>98</v>
      </c>
      <c r="N415" s="54" t="s">
        <v>102</v>
      </c>
      <c r="O415" s="54" t="s">
        <v>99</v>
      </c>
      <c r="P415" s="54" t="s">
        <v>103</v>
      </c>
      <c r="Q415" s="65" t="s">
        <v>100</v>
      </c>
    </row>
    <row r="416" spans="1:17" ht="14.25" customHeight="1" thickBot="1" x14ac:dyDescent="0.3">
      <c r="A416" s="55" t="s">
        <v>51</v>
      </c>
      <c r="B416" s="56" t="s">
        <v>88</v>
      </c>
      <c r="C416" s="57" t="s">
        <v>89</v>
      </c>
      <c r="D416" s="57" t="s">
        <v>87</v>
      </c>
      <c r="E416" s="57" t="s">
        <v>82</v>
      </c>
      <c r="F416" s="57" t="s">
        <v>68</v>
      </c>
      <c r="G416" s="57" t="s">
        <v>4</v>
      </c>
      <c r="H416" s="57" t="s">
        <v>69</v>
      </c>
      <c r="I416" s="57" t="s">
        <v>3</v>
      </c>
      <c r="J416" s="57" t="s">
        <v>70</v>
      </c>
      <c r="K416" s="57" t="s">
        <v>2</v>
      </c>
      <c r="L416" s="57" t="s">
        <v>9</v>
      </c>
      <c r="M416" s="57" t="s">
        <v>1</v>
      </c>
      <c r="N416" s="57" t="s">
        <v>10</v>
      </c>
      <c r="O416" s="57" t="s">
        <v>0</v>
      </c>
      <c r="P416" s="57" t="s">
        <v>11</v>
      </c>
      <c r="Q416" s="64" t="s">
        <v>12</v>
      </c>
    </row>
    <row r="417" spans="1:17" ht="14.25" customHeight="1" x14ac:dyDescent="0.25">
      <c r="B417" s="42" t="s">
        <v>90</v>
      </c>
      <c r="C417" s="43">
        <v>88</v>
      </c>
      <c r="D417" s="43">
        <v>43</v>
      </c>
      <c r="E417" s="43">
        <v>99</v>
      </c>
      <c r="F417" s="43">
        <v>41</v>
      </c>
      <c r="G417" s="43">
        <v>100</v>
      </c>
      <c r="H417" s="43">
        <v>49</v>
      </c>
      <c r="I417" s="43">
        <v>100</v>
      </c>
      <c r="J417" s="43">
        <v>50</v>
      </c>
      <c r="K417" s="43">
        <v>103</v>
      </c>
      <c r="L417" s="43">
        <v>46</v>
      </c>
      <c r="M417" s="43">
        <v>101</v>
      </c>
      <c r="N417" s="43">
        <v>45</v>
      </c>
      <c r="O417" s="43">
        <v>101</v>
      </c>
      <c r="P417" s="43">
        <v>47</v>
      </c>
      <c r="Q417" s="58">
        <v>98</v>
      </c>
    </row>
    <row r="418" spans="1:17" ht="14.25" customHeight="1" x14ac:dyDescent="0.25">
      <c r="B418" s="44" t="s">
        <v>91</v>
      </c>
      <c r="C418" s="45">
        <v>61</v>
      </c>
      <c r="D418" s="45">
        <v>19</v>
      </c>
      <c r="E418" s="45">
        <v>53</v>
      </c>
      <c r="F418" s="45">
        <v>17</v>
      </c>
      <c r="G418" s="45">
        <v>49</v>
      </c>
      <c r="H418" s="45">
        <v>23</v>
      </c>
      <c r="I418" s="45">
        <v>58</v>
      </c>
      <c r="J418" s="45">
        <v>25</v>
      </c>
      <c r="K418" s="45">
        <v>56</v>
      </c>
      <c r="L418" s="45">
        <v>27</v>
      </c>
      <c r="M418" s="45">
        <v>63</v>
      </c>
      <c r="N418" s="45">
        <v>20</v>
      </c>
      <c r="O418" s="45">
        <v>60</v>
      </c>
      <c r="P418" s="45">
        <v>22</v>
      </c>
      <c r="Q418" s="59">
        <v>57</v>
      </c>
    </row>
    <row r="419" spans="1:17" ht="14.25" customHeight="1" x14ac:dyDescent="0.25">
      <c r="B419" s="46" t="s">
        <v>92</v>
      </c>
      <c r="C419" s="47">
        <v>53</v>
      </c>
      <c r="D419" s="47">
        <v>11</v>
      </c>
      <c r="E419" s="45">
        <v>43</v>
      </c>
      <c r="F419" s="47">
        <v>6</v>
      </c>
      <c r="G419" s="47">
        <v>36</v>
      </c>
      <c r="H419" s="47">
        <v>14</v>
      </c>
      <c r="I419" s="47">
        <v>38</v>
      </c>
      <c r="J419" s="47">
        <v>5</v>
      </c>
      <c r="K419" s="47">
        <v>35</v>
      </c>
      <c r="L419" s="47">
        <v>10</v>
      </c>
      <c r="M419" s="47">
        <v>40</v>
      </c>
      <c r="N419" s="47">
        <v>6</v>
      </c>
      <c r="O419" s="47">
        <v>43</v>
      </c>
      <c r="P419" s="47">
        <v>14</v>
      </c>
      <c r="Q419" s="60">
        <v>41</v>
      </c>
    </row>
    <row r="420" spans="1:17" ht="14.25" customHeight="1" x14ac:dyDescent="0.25">
      <c r="B420" s="46" t="s">
        <v>93</v>
      </c>
      <c r="C420" s="48">
        <v>77</v>
      </c>
      <c r="D420" s="48">
        <v>29</v>
      </c>
      <c r="E420" s="45">
        <v>80</v>
      </c>
      <c r="F420" s="48">
        <v>23</v>
      </c>
      <c r="G420" s="48">
        <v>76</v>
      </c>
      <c r="H420" s="48">
        <v>38</v>
      </c>
      <c r="I420" s="48">
        <v>80</v>
      </c>
      <c r="J420" s="48">
        <v>41</v>
      </c>
      <c r="K420" s="48">
        <v>82</v>
      </c>
      <c r="L420" s="48">
        <v>32</v>
      </c>
      <c r="M420" s="48">
        <v>76</v>
      </c>
      <c r="N420" s="48">
        <v>32</v>
      </c>
      <c r="O420" s="48">
        <v>85</v>
      </c>
      <c r="P420" s="48">
        <v>34</v>
      </c>
      <c r="Q420" s="61">
        <v>75</v>
      </c>
    </row>
    <row r="421" spans="1:17" ht="14.25" customHeight="1" x14ac:dyDescent="0.25">
      <c r="B421" s="46" t="s">
        <v>94</v>
      </c>
      <c r="C421" s="47">
        <v>12</v>
      </c>
      <c r="D421" s="47">
        <v>15</v>
      </c>
      <c r="E421" s="45">
        <v>22</v>
      </c>
      <c r="F421" s="47">
        <v>17</v>
      </c>
      <c r="G421" s="47">
        <v>37</v>
      </c>
      <c r="H421" s="47">
        <v>10</v>
      </c>
      <c r="I421" s="47">
        <v>26</v>
      </c>
      <c r="J421" s="47">
        <v>9</v>
      </c>
      <c r="K421" s="47">
        <v>26</v>
      </c>
      <c r="L421" s="47">
        <v>10</v>
      </c>
      <c r="M421" s="47">
        <v>21</v>
      </c>
      <c r="N421" s="47">
        <v>17</v>
      </c>
      <c r="O421" s="47">
        <v>22</v>
      </c>
      <c r="P421" s="47">
        <v>15</v>
      </c>
      <c r="Q421" s="60">
        <v>23</v>
      </c>
    </row>
    <row r="422" spans="1:17" ht="14.25" customHeight="1" x14ac:dyDescent="0.25">
      <c r="B422" s="46" t="s">
        <v>95</v>
      </c>
      <c r="C422" s="47">
        <v>9</v>
      </c>
      <c r="D422" s="47">
        <v>5</v>
      </c>
      <c r="E422" s="45">
        <v>4</v>
      </c>
      <c r="F422" s="47">
        <v>2</v>
      </c>
      <c r="G422" s="47">
        <v>1</v>
      </c>
      <c r="H422" s="47">
        <v>5</v>
      </c>
      <c r="I422" s="47">
        <v>3</v>
      </c>
      <c r="J422" s="47">
        <v>5</v>
      </c>
      <c r="K422" s="47">
        <v>0</v>
      </c>
      <c r="L422" s="47">
        <v>1</v>
      </c>
      <c r="M422" s="47">
        <v>1</v>
      </c>
      <c r="N422" s="47">
        <v>0</v>
      </c>
      <c r="O422" s="47">
        <v>1</v>
      </c>
      <c r="P422" s="47">
        <v>0</v>
      </c>
      <c r="Q422" s="60">
        <v>0</v>
      </c>
    </row>
    <row r="423" spans="1:17" ht="14.25" customHeight="1" thickBot="1" x14ac:dyDescent="0.3">
      <c r="B423" s="49" t="s">
        <v>96</v>
      </c>
      <c r="C423" s="50">
        <v>6</v>
      </c>
      <c r="D423" s="50">
        <v>4</v>
      </c>
      <c r="E423" s="50">
        <v>20</v>
      </c>
      <c r="F423" s="50">
        <v>5</v>
      </c>
      <c r="G423" s="50">
        <v>13</v>
      </c>
      <c r="H423" s="50">
        <v>11</v>
      </c>
      <c r="I423" s="50">
        <v>13</v>
      </c>
      <c r="J423" s="50">
        <v>11</v>
      </c>
      <c r="K423" s="50">
        <v>21</v>
      </c>
      <c r="L423" s="50">
        <v>8</v>
      </c>
      <c r="M423" s="50">
        <v>16</v>
      </c>
      <c r="N423" s="50">
        <v>8</v>
      </c>
      <c r="O423" s="50">
        <v>18</v>
      </c>
      <c r="P423" s="50">
        <v>10</v>
      </c>
      <c r="Q423" s="62">
        <v>18</v>
      </c>
    </row>
    <row r="424" spans="1:17" ht="14.25" hidden="1" customHeight="1" thickBot="1" x14ac:dyDescent="0.3"/>
    <row r="425" spans="1:17" ht="14.25" hidden="1" customHeight="1" thickBot="1" x14ac:dyDescent="0.3">
      <c r="B425" s="38"/>
      <c r="C425" s="54" t="s">
        <v>70</v>
      </c>
      <c r="D425" s="54" t="s">
        <v>2</v>
      </c>
      <c r="E425" s="54" t="s">
        <v>9</v>
      </c>
      <c r="F425" s="54" t="s">
        <v>1</v>
      </c>
      <c r="G425" s="54" t="s">
        <v>10</v>
      </c>
      <c r="H425" s="54" t="s">
        <v>0</v>
      </c>
      <c r="I425" s="54" t="s">
        <v>11</v>
      </c>
      <c r="J425" s="54" t="s">
        <v>12</v>
      </c>
      <c r="K425" s="54" t="s">
        <v>97</v>
      </c>
      <c r="L425" s="54" t="s">
        <v>101</v>
      </c>
      <c r="M425" s="54" t="s">
        <v>98</v>
      </c>
      <c r="N425" s="54" t="s">
        <v>102</v>
      </c>
      <c r="O425" s="54" t="s">
        <v>99</v>
      </c>
      <c r="P425" s="54" t="s">
        <v>103</v>
      </c>
      <c r="Q425" s="54" t="s">
        <v>100</v>
      </c>
    </row>
    <row r="426" spans="1:17" ht="14.25" customHeight="1" thickBot="1" x14ac:dyDescent="0.3">
      <c r="A426" s="55" t="s">
        <v>52</v>
      </c>
      <c r="B426" s="56" t="s">
        <v>88</v>
      </c>
      <c r="C426" s="57" t="s">
        <v>89</v>
      </c>
      <c r="D426" s="57" t="s">
        <v>87</v>
      </c>
      <c r="E426" s="57" t="s">
        <v>82</v>
      </c>
      <c r="F426" s="57" t="s">
        <v>68</v>
      </c>
      <c r="G426" s="57" t="s">
        <v>4</v>
      </c>
      <c r="H426" s="57" t="s">
        <v>69</v>
      </c>
      <c r="I426" s="57" t="s">
        <v>3</v>
      </c>
      <c r="J426" s="57" t="s">
        <v>70</v>
      </c>
      <c r="K426" s="57" t="s">
        <v>2</v>
      </c>
      <c r="L426" s="57" t="s">
        <v>9</v>
      </c>
      <c r="M426" s="57" t="s">
        <v>1</v>
      </c>
      <c r="N426" s="57" t="s">
        <v>10</v>
      </c>
      <c r="O426" s="57" t="s">
        <v>0</v>
      </c>
      <c r="P426" s="57" t="s">
        <v>11</v>
      </c>
      <c r="Q426" s="57" t="s">
        <v>12</v>
      </c>
    </row>
    <row r="427" spans="1:17" ht="14.25" customHeight="1" x14ac:dyDescent="0.25">
      <c r="B427" s="42" t="s">
        <v>90</v>
      </c>
      <c r="C427" s="43">
        <v>50</v>
      </c>
      <c r="D427" s="43">
        <v>50</v>
      </c>
      <c r="E427" s="43">
        <v>50</v>
      </c>
      <c r="F427" s="43">
        <v>40</v>
      </c>
      <c r="G427" s="43">
        <v>51</v>
      </c>
      <c r="H427" s="43">
        <v>51</v>
      </c>
      <c r="I427" s="43">
        <v>49</v>
      </c>
      <c r="J427" s="43">
        <v>40</v>
      </c>
      <c r="K427" s="43">
        <v>41</v>
      </c>
      <c r="L427" s="43">
        <v>50</v>
      </c>
      <c r="M427" s="43">
        <v>50</v>
      </c>
      <c r="N427" s="43">
        <v>47</v>
      </c>
      <c r="O427" s="43">
        <v>49</v>
      </c>
      <c r="P427" s="43">
        <v>50</v>
      </c>
      <c r="Q427" s="43">
        <v>49</v>
      </c>
    </row>
    <row r="428" spans="1:17" ht="14.25" customHeight="1" x14ac:dyDescent="0.25">
      <c r="B428" s="44" t="s">
        <v>91</v>
      </c>
      <c r="C428" s="45">
        <v>39</v>
      </c>
      <c r="D428" s="45">
        <v>27</v>
      </c>
      <c r="E428" s="45">
        <v>33</v>
      </c>
      <c r="F428" s="45">
        <v>19</v>
      </c>
      <c r="G428" s="45">
        <v>35</v>
      </c>
      <c r="H428" s="45">
        <v>28</v>
      </c>
      <c r="I428" s="45">
        <v>34</v>
      </c>
      <c r="J428" s="45">
        <v>21</v>
      </c>
      <c r="K428" s="45">
        <v>29</v>
      </c>
      <c r="L428" s="45">
        <v>33</v>
      </c>
      <c r="M428" s="45">
        <v>31</v>
      </c>
      <c r="N428" s="45">
        <v>23</v>
      </c>
      <c r="O428" s="45">
        <v>39</v>
      </c>
      <c r="P428" s="45">
        <v>32</v>
      </c>
      <c r="Q428" s="45">
        <v>41</v>
      </c>
    </row>
    <row r="429" spans="1:17" ht="14.25" customHeight="1" x14ac:dyDescent="0.25">
      <c r="B429" s="46" t="s">
        <v>92</v>
      </c>
      <c r="C429" s="47">
        <v>32</v>
      </c>
      <c r="D429" s="47">
        <v>18</v>
      </c>
      <c r="E429" s="47">
        <v>23</v>
      </c>
      <c r="F429" s="47">
        <v>3</v>
      </c>
      <c r="G429" s="47">
        <v>18</v>
      </c>
      <c r="H429" s="47">
        <v>16</v>
      </c>
      <c r="I429" s="47">
        <v>20</v>
      </c>
      <c r="J429" s="47">
        <v>9</v>
      </c>
      <c r="K429" s="47">
        <v>15</v>
      </c>
      <c r="L429" s="47">
        <v>10</v>
      </c>
      <c r="M429" s="47">
        <v>16</v>
      </c>
      <c r="N429" s="47">
        <v>4</v>
      </c>
      <c r="O429" s="47">
        <v>21</v>
      </c>
      <c r="P429" s="47">
        <v>15</v>
      </c>
      <c r="Q429" s="45">
        <v>32</v>
      </c>
    </row>
    <row r="430" spans="1:17" ht="14.25" customHeight="1" x14ac:dyDescent="0.25">
      <c r="B430" s="46" t="s">
        <v>93</v>
      </c>
      <c r="C430" s="48">
        <v>46</v>
      </c>
      <c r="D430" s="48">
        <v>42</v>
      </c>
      <c r="E430" s="48">
        <v>42</v>
      </c>
      <c r="F430" s="48">
        <v>31</v>
      </c>
      <c r="G430" s="48">
        <v>46</v>
      </c>
      <c r="H430" s="48">
        <v>43</v>
      </c>
      <c r="I430" s="48">
        <v>38</v>
      </c>
      <c r="J430" s="48">
        <v>29</v>
      </c>
      <c r="K430" s="48">
        <v>38</v>
      </c>
      <c r="L430" s="48">
        <v>43</v>
      </c>
      <c r="M430" s="48">
        <v>41</v>
      </c>
      <c r="N430" s="48">
        <v>40</v>
      </c>
      <c r="O430" s="48">
        <v>44</v>
      </c>
      <c r="P430" s="48">
        <v>42</v>
      </c>
      <c r="Q430" s="45">
        <v>45</v>
      </c>
    </row>
    <row r="431" spans="1:17" ht="14.25" customHeight="1" x14ac:dyDescent="0.25">
      <c r="B431" s="46" t="s">
        <v>94</v>
      </c>
      <c r="C431" s="47">
        <v>1</v>
      </c>
      <c r="D431" s="47">
        <v>6</v>
      </c>
      <c r="E431" s="47">
        <v>6</v>
      </c>
      <c r="F431" s="47">
        <v>6</v>
      </c>
      <c r="G431" s="47">
        <v>3</v>
      </c>
      <c r="H431" s="47">
        <v>11</v>
      </c>
      <c r="I431" s="47">
        <v>7</v>
      </c>
      <c r="J431" s="47">
        <v>7</v>
      </c>
      <c r="K431" s="47">
        <v>2</v>
      </c>
      <c r="L431" s="47">
        <v>10</v>
      </c>
      <c r="M431" s="47">
        <v>13</v>
      </c>
      <c r="N431" s="47">
        <v>10</v>
      </c>
      <c r="O431" s="47">
        <v>4</v>
      </c>
      <c r="P431" s="47">
        <v>10</v>
      </c>
      <c r="Q431" s="45">
        <v>4</v>
      </c>
    </row>
    <row r="432" spans="1:17" ht="14.25" customHeight="1" x14ac:dyDescent="0.25">
      <c r="B432" s="46" t="s">
        <v>95</v>
      </c>
      <c r="C432" s="47">
        <v>7</v>
      </c>
      <c r="D432" s="47">
        <v>9</v>
      </c>
      <c r="E432" s="47">
        <v>7</v>
      </c>
      <c r="F432" s="47">
        <v>2</v>
      </c>
      <c r="G432" s="47">
        <v>2</v>
      </c>
      <c r="H432" s="47">
        <v>6</v>
      </c>
      <c r="I432" s="47">
        <v>1</v>
      </c>
      <c r="J432" s="47">
        <v>2</v>
      </c>
      <c r="K432" s="47">
        <v>3</v>
      </c>
      <c r="L432" s="47">
        <v>0</v>
      </c>
      <c r="M432" s="47">
        <v>0</v>
      </c>
      <c r="N432" s="47">
        <v>0</v>
      </c>
      <c r="O432" s="47">
        <v>0</v>
      </c>
      <c r="P432" s="47">
        <v>0</v>
      </c>
      <c r="Q432" s="45">
        <v>0</v>
      </c>
    </row>
    <row r="433" spans="1:17" ht="14.25" customHeight="1" thickBot="1" x14ac:dyDescent="0.3">
      <c r="B433" s="49" t="s">
        <v>96</v>
      </c>
      <c r="C433" s="50">
        <v>3</v>
      </c>
      <c r="D433" s="50">
        <v>8</v>
      </c>
      <c r="E433" s="50">
        <v>4</v>
      </c>
      <c r="F433" s="50">
        <v>13</v>
      </c>
      <c r="G433" s="50">
        <v>11</v>
      </c>
      <c r="H433" s="50">
        <v>6</v>
      </c>
      <c r="I433" s="50">
        <v>7</v>
      </c>
      <c r="J433" s="50">
        <v>10</v>
      </c>
      <c r="K433" s="50">
        <v>7</v>
      </c>
      <c r="L433" s="50">
        <v>7</v>
      </c>
      <c r="M433" s="50">
        <v>6</v>
      </c>
      <c r="N433" s="50">
        <v>14</v>
      </c>
      <c r="O433" s="50">
        <v>6</v>
      </c>
      <c r="P433" s="50">
        <v>8</v>
      </c>
      <c r="Q433" s="50">
        <v>4</v>
      </c>
    </row>
    <row r="434" spans="1:17" ht="14.25" hidden="1" customHeight="1" thickBot="1" x14ac:dyDescent="0.3"/>
    <row r="435" spans="1:17" ht="14.25" hidden="1" customHeight="1" thickBot="1" x14ac:dyDescent="0.3">
      <c r="B435" s="38"/>
      <c r="C435" s="52"/>
      <c r="D435" s="52"/>
      <c r="E435" s="52"/>
      <c r="F435" s="52"/>
      <c r="G435" s="52"/>
      <c r="H435" s="52"/>
      <c r="I435" s="52"/>
      <c r="J435" s="52"/>
      <c r="K435" s="52"/>
      <c r="L435" s="52"/>
      <c r="M435" s="52"/>
      <c r="N435" s="52"/>
      <c r="O435" s="52"/>
      <c r="P435" s="52"/>
      <c r="Q435" s="52"/>
    </row>
    <row r="436" spans="1:17" ht="14.25" customHeight="1" thickBot="1" x14ac:dyDescent="0.3">
      <c r="A436" s="97" t="s">
        <v>53</v>
      </c>
      <c r="B436" s="40" t="s">
        <v>88</v>
      </c>
      <c r="C436" s="41" t="s">
        <v>89</v>
      </c>
      <c r="D436" s="41" t="s">
        <v>87</v>
      </c>
      <c r="E436" s="41" t="s">
        <v>82</v>
      </c>
      <c r="F436" s="41" t="s">
        <v>68</v>
      </c>
      <c r="G436" s="41" t="s">
        <v>4</v>
      </c>
      <c r="H436" s="41" t="s">
        <v>69</v>
      </c>
      <c r="I436" s="41" t="s">
        <v>3</v>
      </c>
      <c r="J436" s="41" t="s">
        <v>70</v>
      </c>
      <c r="K436" s="41" t="s">
        <v>2</v>
      </c>
      <c r="L436" s="41" t="s">
        <v>9</v>
      </c>
      <c r="M436" s="41" t="s">
        <v>1</v>
      </c>
      <c r="N436" s="41" t="s">
        <v>10</v>
      </c>
      <c r="O436" s="41" t="s">
        <v>0</v>
      </c>
      <c r="P436" s="41" t="s">
        <v>11</v>
      </c>
      <c r="Q436" s="41" t="s">
        <v>12</v>
      </c>
    </row>
    <row r="437" spans="1:17" ht="14.25" customHeight="1" x14ac:dyDescent="0.25">
      <c r="A437" s="97"/>
      <c r="B437" s="42" t="s">
        <v>90</v>
      </c>
      <c r="C437" s="43">
        <v>347</v>
      </c>
      <c r="D437" s="43">
        <v>249</v>
      </c>
      <c r="E437" s="43">
        <v>346</v>
      </c>
      <c r="F437" s="43">
        <v>241</v>
      </c>
      <c r="G437" s="43">
        <v>335</v>
      </c>
      <c r="H437" s="43">
        <v>195</v>
      </c>
      <c r="I437" s="43">
        <v>298</v>
      </c>
      <c r="J437" s="43">
        <v>177</v>
      </c>
      <c r="K437" s="43">
        <v>316</v>
      </c>
      <c r="L437" s="43">
        <v>174</v>
      </c>
      <c r="M437" s="43">
        <v>323</v>
      </c>
      <c r="N437" s="43">
        <v>145</v>
      </c>
      <c r="O437" s="43">
        <v>372</v>
      </c>
      <c r="P437" s="43">
        <v>100</v>
      </c>
      <c r="Q437" s="43">
        <v>216</v>
      </c>
    </row>
    <row r="438" spans="1:17" ht="14.25" customHeight="1" x14ac:dyDescent="0.25">
      <c r="A438" s="97"/>
      <c r="B438" s="44" t="s">
        <v>91</v>
      </c>
      <c r="C438" s="45">
        <v>202</v>
      </c>
      <c r="D438" s="45">
        <v>141</v>
      </c>
      <c r="E438" s="45">
        <v>197</v>
      </c>
      <c r="F438" s="45">
        <v>122</v>
      </c>
      <c r="G438" s="45">
        <v>210</v>
      </c>
      <c r="H438" s="45">
        <v>114</v>
      </c>
      <c r="I438" s="45">
        <v>171</v>
      </c>
      <c r="J438" s="45">
        <v>94</v>
      </c>
      <c r="K438" s="45">
        <v>164</v>
      </c>
      <c r="L438" s="45">
        <v>88</v>
      </c>
      <c r="M438" s="45">
        <v>181</v>
      </c>
      <c r="N438" s="45">
        <v>96</v>
      </c>
      <c r="O438" s="45">
        <v>205</v>
      </c>
      <c r="P438" s="45">
        <v>70</v>
      </c>
      <c r="Q438" s="45">
        <v>106</v>
      </c>
    </row>
    <row r="439" spans="1:17" ht="14.25" customHeight="1" x14ac:dyDescent="0.25">
      <c r="A439" s="97"/>
      <c r="B439" s="46" t="s">
        <v>92</v>
      </c>
      <c r="C439" s="47">
        <v>168</v>
      </c>
      <c r="D439" s="47">
        <v>116</v>
      </c>
      <c r="E439" s="47">
        <v>164</v>
      </c>
      <c r="F439" s="47">
        <v>101</v>
      </c>
      <c r="G439" s="47">
        <v>155</v>
      </c>
      <c r="H439" s="47">
        <v>89</v>
      </c>
      <c r="I439" s="47">
        <v>139</v>
      </c>
      <c r="J439" s="47">
        <v>66</v>
      </c>
      <c r="K439" s="47">
        <v>120</v>
      </c>
      <c r="L439" s="47">
        <v>67</v>
      </c>
      <c r="M439" s="47">
        <v>118</v>
      </c>
      <c r="N439" s="47">
        <v>55</v>
      </c>
      <c r="O439" s="47">
        <v>126</v>
      </c>
      <c r="P439" s="47">
        <v>38</v>
      </c>
      <c r="Q439" s="45">
        <v>67</v>
      </c>
    </row>
    <row r="440" spans="1:17" ht="14.25" customHeight="1" x14ac:dyDescent="0.25">
      <c r="A440" s="97"/>
      <c r="B440" s="46" t="s">
        <v>93</v>
      </c>
      <c r="C440" s="48">
        <v>264</v>
      </c>
      <c r="D440" s="48">
        <v>203</v>
      </c>
      <c r="E440" s="48">
        <v>266</v>
      </c>
      <c r="F440" s="48">
        <v>189</v>
      </c>
      <c r="G440" s="48">
        <v>275</v>
      </c>
      <c r="H440" s="48">
        <v>160</v>
      </c>
      <c r="I440" s="48">
        <v>239</v>
      </c>
      <c r="J440" s="48">
        <v>145</v>
      </c>
      <c r="K440" s="48">
        <v>241</v>
      </c>
      <c r="L440" s="48">
        <v>132</v>
      </c>
      <c r="M440" s="48">
        <v>271</v>
      </c>
      <c r="N440" s="48">
        <v>125</v>
      </c>
      <c r="O440" s="48">
        <v>285</v>
      </c>
      <c r="P440" s="48">
        <v>87</v>
      </c>
      <c r="Q440" s="45">
        <v>153</v>
      </c>
    </row>
    <row r="441" spans="1:17" ht="14.25" customHeight="1" x14ac:dyDescent="0.25">
      <c r="A441" s="97"/>
      <c r="B441" s="46" t="s">
        <v>94</v>
      </c>
      <c r="C441" s="47">
        <v>86</v>
      </c>
      <c r="D441" s="47">
        <v>57</v>
      </c>
      <c r="E441" s="47">
        <v>89</v>
      </c>
      <c r="F441" s="47">
        <v>59</v>
      </c>
      <c r="G441" s="47">
        <v>55</v>
      </c>
      <c r="H441" s="47">
        <v>47</v>
      </c>
      <c r="I441" s="47">
        <v>67</v>
      </c>
      <c r="J441" s="47">
        <v>41</v>
      </c>
      <c r="K441" s="47">
        <v>90</v>
      </c>
      <c r="L441" s="47">
        <v>52</v>
      </c>
      <c r="M441" s="47">
        <v>87</v>
      </c>
      <c r="N441" s="47">
        <v>30</v>
      </c>
      <c r="O441" s="47">
        <v>105</v>
      </c>
      <c r="P441" s="47">
        <v>16</v>
      </c>
      <c r="Q441" s="45">
        <v>84</v>
      </c>
    </row>
    <row r="442" spans="1:17" ht="14.25" customHeight="1" x14ac:dyDescent="0.25">
      <c r="A442" s="97"/>
      <c r="B442" s="46" t="s">
        <v>95</v>
      </c>
      <c r="C442" s="47">
        <v>49</v>
      </c>
      <c r="D442" s="47">
        <v>29</v>
      </c>
      <c r="E442" s="47">
        <v>28</v>
      </c>
      <c r="F442" s="47">
        <v>17</v>
      </c>
      <c r="G442" s="47">
        <v>14</v>
      </c>
      <c r="H442" s="47">
        <v>11</v>
      </c>
      <c r="I442" s="47">
        <v>13</v>
      </c>
      <c r="J442" s="47">
        <v>6</v>
      </c>
      <c r="K442" s="47">
        <v>13</v>
      </c>
      <c r="L442" s="47">
        <v>3</v>
      </c>
      <c r="M442" s="47">
        <v>7</v>
      </c>
      <c r="N442" s="47">
        <v>0</v>
      </c>
      <c r="O442" s="47">
        <v>5</v>
      </c>
      <c r="P442" s="47">
        <v>3</v>
      </c>
      <c r="Q442" s="45">
        <v>1</v>
      </c>
    </row>
    <row r="443" spans="1:17" ht="14.25" customHeight="1" thickBot="1" x14ac:dyDescent="0.3">
      <c r="A443" s="97"/>
      <c r="B443" s="49" t="s">
        <v>96</v>
      </c>
      <c r="C443" s="50">
        <v>10</v>
      </c>
      <c r="D443" s="50">
        <v>22</v>
      </c>
      <c r="E443" s="50">
        <v>32</v>
      </c>
      <c r="F443" s="50">
        <v>43</v>
      </c>
      <c r="G443" s="50">
        <v>56</v>
      </c>
      <c r="H443" s="50">
        <v>23</v>
      </c>
      <c r="I443" s="50">
        <v>47</v>
      </c>
      <c r="J443" s="50">
        <v>36</v>
      </c>
      <c r="K443" s="50">
        <v>49</v>
      </c>
      <c r="L443" s="50">
        <v>31</v>
      </c>
      <c r="M443" s="50">
        <v>48</v>
      </c>
      <c r="N443" s="50">
        <v>19</v>
      </c>
      <c r="O443" s="50">
        <v>57</v>
      </c>
      <c r="P443" s="50">
        <v>11</v>
      </c>
      <c r="Q443" s="50">
        <v>25</v>
      </c>
    </row>
    <row r="444" spans="1:17" ht="14.25" hidden="1" customHeight="1" thickBot="1" x14ac:dyDescent="0.3">
      <c r="A444" s="97"/>
    </row>
    <row r="445" spans="1:17" ht="14.25" hidden="1" customHeight="1" thickBot="1" x14ac:dyDescent="0.3">
      <c r="B445" s="38"/>
      <c r="C445" s="54" t="s">
        <v>70</v>
      </c>
      <c r="D445" s="54" t="s">
        <v>9</v>
      </c>
      <c r="E445" s="54" t="s">
        <v>10</v>
      </c>
      <c r="F445" s="54" t="s">
        <v>11</v>
      </c>
      <c r="G445" s="54" t="s">
        <v>97</v>
      </c>
      <c r="H445" s="54" t="s">
        <v>98</v>
      </c>
      <c r="I445" s="54" t="s">
        <v>99</v>
      </c>
      <c r="J445" s="54" t="s">
        <v>100</v>
      </c>
      <c r="K445" s="54"/>
      <c r="M445" s="54"/>
      <c r="O445" s="54"/>
      <c r="Q445" s="54"/>
    </row>
    <row r="446" spans="1:17" ht="14.25" customHeight="1" thickBot="1" x14ac:dyDescent="0.3">
      <c r="A446" s="55" t="s">
        <v>54</v>
      </c>
      <c r="B446" s="56" t="s">
        <v>88</v>
      </c>
      <c r="C446" s="57" t="s">
        <v>89</v>
      </c>
      <c r="D446" s="57" t="s">
        <v>82</v>
      </c>
      <c r="E446" s="57" t="s">
        <v>4</v>
      </c>
      <c r="F446" s="57" t="s">
        <v>3</v>
      </c>
      <c r="G446" s="57" t="s">
        <v>2</v>
      </c>
      <c r="H446" s="57" t="s">
        <v>1</v>
      </c>
      <c r="I446" s="57" t="s">
        <v>0</v>
      </c>
      <c r="J446" s="57" t="s">
        <v>12</v>
      </c>
      <c r="K446" s="57"/>
      <c r="M446" s="57"/>
      <c r="O446" s="57"/>
      <c r="Q446" s="57"/>
    </row>
    <row r="447" spans="1:17" ht="14.25" customHeight="1" x14ac:dyDescent="0.25">
      <c r="B447" s="42" t="s">
        <v>90</v>
      </c>
      <c r="C447" s="43">
        <v>49</v>
      </c>
      <c r="D447" s="43">
        <v>49</v>
      </c>
      <c r="E447" s="43">
        <v>49</v>
      </c>
      <c r="F447" s="43">
        <v>50</v>
      </c>
      <c r="G447" s="43">
        <v>49</v>
      </c>
      <c r="H447" s="43">
        <v>51</v>
      </c>
      <c r="I447" s="43">
        <v>50</v>
      </c>
      <c r="J447" s="43">
        <v>50</v>
      </c>
      <c r="K447" s="43"/>
      <c r="M447" s="43"/>
      <c r="O447" s="43"/>
      <c r="Q447" s="43"/>
    </row>
    <row r="448" spans="1:17" ht="14.25" customHeight="1" x14ac:dyDescent="0.25">
      <c r="B448" s="44" t="s">
        <v>91</v>
      </c>
      <c r="C448" s="45">
        <v>39</v>
      </c>
      <c r="D448" s="45">
        <v>40</v>
      </c>
      <c r="E448" s="45">
        <v>36</v>
      </c>
      <c r="F448" s="45">
        <v>32</v>
      </c>
      <c r="G448" s="45">
        <v>33</v>
      </c>
      <c r="H448" s="45">
        <v>26</v>
      </c>
      <c r="I448" s="45">
        <v>37</v>
      </c>
      <c r="J448" s="45">
        <v>35</v>
      </c>
      <c r="K448" s="45"/>
      <c r="M448" s="45"/>
      <c r="O448" s="45"/>
      <c r="Q448" s="45"/>
    </row>
    <row r="449" spans="1:17" ht="14.25" customHeight="1" x14ac:dyDescent="0.25">
      <c r="B449" s="46" t="s">
        <v>92</v>
      </c>
      <c r="C449" s="47">
        <v>32</v>
      </c>
      <c r="D449" s="47">
        <v>36</v>
      </c>
      <c r="E449" s="47">
        <v>31</v>
      </c>
      <c r="F449" s="47">
        <v>28</v>
      </c>
      <c r="G449" s="47">
        <v>21</v>
      </c>
      <c r="H449" s="47">
        <v>21</v>
      </c>
      <c r="I449" s="47">
        <v>19</v>
      </c>
      <c r="J449" s="47">
        <v>21</v>
      </c>
      <c r="K449" s="47"/>
      <c r="M449" s="47"/>
      <c r="O449" s="47"/>
      <c r="Q449" s="47"/>
    </row>
    <row r="450" spans="1:17" ht="14.25" customHeight="1" x14ac:dyDescent="0.25">
      <c r="B450" s="46" t="s">
        <v>93</v>
      </c>
      <c r="C450" s="48">
        <v>46</v>
      </c>
      <c r="D450" s="48">
        <v>41</v>
      </c>
      <c r="E450" s="48">
        <v>42</v>
      </c>
      <c r="F450" s="48">
        <v>38</v>
      </c>
      <c r="G450" s="48">
        <v>44</v>
      </c>
      <c r="H450" s="48">
        <v>45</v>
      </c>
      <c r="I450" s="48">
        <v>43</v>
      </c>
      <c r="J450" s="48">
        <v>42</v>
      </c>
      <c r="K450" s="48"/>
      <c r="M450" s="48"/>
      <c r="O450" s="48"/>
      <c r="Q450" s="48"/>
    </row>
    <row r="451" spans="1:17" ht="14.25" customHeight="1" x14ac:dyDescent="0.25">
      <c r="B451" s="46" t="s">
        <v>94</v>
      </c>
      <c r="C451" s="47">
        <v>5</v>
      </c>
      <c r="D451" s="47">
        <v>6</v>
      </c>
      <c r="E451" s="47">
        <v>7</v>
      </c>
      <c r="F451" s="47">
        <v>11</v>
      </c>
      <c r="G451" s="47">
        <v>9</v>
      </c>
      <c r="H451" s="47">
        <v>14</v>
      </c>
      <c r="I451" s="47">
        <v>7</v>
      </c>
      <c r="J451" s="47">
        <v>10</v>
      </c>
      <c r="K451" s="47"/>
      <c r="M451" s="47"/>
      <c r="O451" s="47"/>
      <c r="Q451" s="47"/>
    </row>
    <row r="452" spans="1:17" ht="14.25" customHeight="1" x14ac:dyDescent="0.25">
      <c r="B452" s="46" t="s">
        <v>95</v>
      </c>
      <c r="C452" s="47">
        <v>5</v>
      </c>
      <c r="D452" s="47">
        <v>1</v>
      </c>
      <c r="E452" s="47">
        <v>1</v>
      </c>
      <c r="F452" s="47">
        <v>0</v>
      </c>
      <c r="G452" s="47">
        <v>2</v>
      </c>
      <c r="H452" s="47">
        <v>0</v>
      </c>
      <c r="I452" s="47">
        <v>1</v>
      </c>
      <c r="J452" s="47">
        <v>0</v>
      </c>
      <c r="K452" s="47"/>
      <c r="M452" s="47"/>
      <c r="O452" s="47"/>
      <c r="Q452" s="47"/>
    </row>
    <row r="453" spans="1:17" ht="14.25" customHeight="1" thickBot="1" x14ac:dyDescent="0.3">
      <c r="B453" s="49" t="s">
        <v>96</v>
      </c>
      <c r="C453" s="50">
        <v>0</v>
      </c>
      <c r="D453" s="50">
        <v>2</v>
      </c>
      <c r="E453" s="50">
        <v>5</v>
      </c>
      <c r="F453" s="50">
        <v>7</v>
      </c>
      <c r="G453" s="50">
        <v>5</v>
      </c>
      <c r="H453" s="50">
        <v>11</v>
      </c>
      <c r="I453" s="50">
        <v>5</v>
      </c>
      <c r="J453" s="50">
        <v>5</v>
      </c>
      <c r="K453" s="50"/>
      <c r="M453" s="50"/>
      <c r="O453" s="50"/>
      <c r="Q453" s="50"/>
    </row>
    <row r="454" spans="1:17" ht="14.25" hidden="1" customHeight="1" thickBot="1" x14ac:dyDescent="0.3"/>
    <row r="455" spans="1:17" ht="14.25" hidden="1" customHeight="1" thickBot="1" x14ac:dyDescent="0.3">
      <c r="B455" s="38"/>
      <c r="C455" s="54" t="s">
        <v>9</v>
      </c>
      <c r="D455" s="54" t="s">
        <v>10</v>
      </c>
      <c r="E455" s="54" t="s">
        <v>11</v>
      </c>
      <c r="F455" s="54" t="s">
        <v>97</v>
      </c>
      <c r="G455" s="54" t="s">
        <v>98</v>
      </c>
      <c r="H455" s="54" t="s">
        <v>99</v>
      </c>
      <c r="I455" s="54" t="s">
        <v>100</v>
      </c>
      <c r="K455" s="54"/>
      <c r="M455" s="54"/>
      <c r="O455" s="54"/>
    </row>
    <row r="456" spans="1:17" ht="14.25" customHeight="1" thickBot="1" x14ac:dyDescent="0.3">
      <c r="A456" s="55" t="s">
        <v>55</v>
      </c>
      <c r="B456" s="56" t="s">
        <v>88</v>
      </c>
      <c r="C456" s="57" t="s">
        <v>89</v>
      </c>
      <c r="D456" s="57" t="s">
        <v>82</v>
      </c>
      <c r="E456" s="57" t="s">
        <v>4</v>
      </c>
      <c r="F456" s="57" t="s">
        <v>3</v>
      </c>
      <c r="G456" s="57" t="s">
        <v>2</v>
      </c>
      <c r="H456" s="57" t="s">
        <v>1</v>
      </c>
      <c r="I456" s="57" t="s">
        <v>0</v>
      </c>
      <c r="K456" s="57"/>
      <c r="M456" s="57"/>
      <c r="O456" s="57"/>
    </row>
    <row r="457" spans="1:17" ht="14.25" customHeight="1" x14ac:dyDescent="0.25">
      <c r="B457" s="42" t="s">
        <v>90</v>
      </c>
      <c r="C457" s="43">
        <v>50</v>
      </c>
      <c r="D457" s="43">
        <v>50</v>
      </c>
      <c r="E457" s="43">
        <v>45</v>
      </c>
      <c r="F457" s="43">
        <v>49</v>
      </c>
      <c r="G457" s="43">
        <v>49</v>
      </c>
      <c r="H457" s="43">
        <v>47</v>
      </c>
      <c r="I457" s="43">
        <v>48</v>
      </c>
      <c r="K457" s="43"/>
      <c r="M457" s="43"/>
      <c r="O457" s="43"/>
    </row>
    <row r="458" spans="1:17" ht="14.25" customHeight="1" x14ac:dyDescent="0.25">
      <c r="B458" s="44" t="s">
        <v>91</v>
      </c>
      <c r="C458" s="45">
        <v>19</v>
      </c>
      <c r="D458" s="45">
        <v>19</v>
      </c>
      <c r="E458" s="45">
        <v>22</v>
      </c>
      <c r="F458" s="45">
        <v>18</v>
      </c>
      <c r="G458" s="45">
        <v>27</v>
      </c>
      <c r="H458" s="45">
        <v>33</v>
      </c>
      <c r="I458" s="45">
        <v>20</v>
      </c>
      <c r="K458" s="45"/>
      <c r="M458" s="45"/>
      <c r="O458" s="45"/>
    </row>
    <row r="459" spans="1:17" ht="14.25" customHeight="1" x14ac:dyDescent="0.25">
      <c r="B459" s="46" t="s">
        <v>92</v>
      </c>
      <c r="C459" s="47">
        <v>13</v>
      </c>
      <c r="D459" s="47">
        <v>16</v>
      </c>
      <c r="E459" s="47">
        <v>10</v>
      </c>
      <c r="F459" s="47">
        <v>15</v>
      </c>
      <c r="G459" s="47">
        <v>18</v>
      </c>
      <c r="H459" s="47">
        <v>20</v>
      </c>
      <c r="I459" s="47">
        <v>16</v>
      </c>
      <c r="K459" s="47"/>
      <c r="M459" s="47"/>
      <c r="O459" s="47"/>
    </row>
    <row r="460" spans="1:17" ht="14.25" customHeight="1" x14ac:dyDescent="0.25">
      <c r="B460" s="46" t="s">
        <v>93</v>
      </c>
      <c r="C460" s="48">
        <v>23</v>
      </c>
      <c r="D460" s="48">
        <v>39</v>
      </c>
      <c r="E460" s="48">
        <v>32</v>
      </c>
      <c r="F460" s="48">
        <v>33</v>
      </c>
      <c r="G460" s="48">
        <v>40</v>
      </c>
      <c r="H460" s="48">
        <v>39</v>
      </c>
      <c r="I460" s="48">
        <v>41</v>
      </c>
      <c r="K460" s="48"/>
      <c r="M460" s="48"/>
      <c r="O460" s="48"/>
    </row>
    <row r="461" spans="1:17" ht="14.25" customHeight="1" x14ac:dyDescent="0.25">
      <c r="B461" s="46" t="s">
        <v>94</v>
      </c>
      <c r="C461" s="47">
        <v>25</v>
      </c>
      <c r="D461" s="47">
        <v>19</v>
      </c>
      <c r="E461" s="47">
        <v>13</v>
      </c>
      <c r="F461" s="47">
        <v>19</v>
      </c>
      <c r="G461" s="47">
        <v>10</v>
      </c>
      <c r="H461" s="47">
        <v>11</v>
      </c>
      <c r="I461" s="47">
        <v>13</v>
      </c>
      <c r="K461" s="47"/>
      <c r="M461" s="47"/>
      <c r="O461" s="47"/>
    </row>
    <row r="462" spans="1:17" ht="14.25" customHeight="1" x14ac:dyDescent="0.25">
      <c r="B462" s="46" t="s">
        <v>95</v>
      </c>
      <c r="C462" s="47">
        <v>6</v>
      </c>
      <c r="D462" s="47">
        <v>6</v>
      </c>
      <c r="E462" s="47">
        <v>4</v>
      </c>
      <c r="F462" s="47">
        <v>4</v>
      </c>
      <c r="G462" s="47">
        <v>3</v>
      </c>
      <c r="H462" s="47">
        <v>0</v>
      </c>
      <c r="I462" s="47">
        <v>0</v>
      </c>
      <c r="K462" s="47"/>
      <c r="M462" s="47"/>
      <c r="O462" s="47"/>
    </row>
    <row r="463" spans="1:17" ht="14.25" customHeight="1" thickBot="1" x14ac:dyDescent="0.3">
      <c r="B463" s="49" t="s">
        <v>96</v>
      </c>
      <c r="C463" s="50">
        <v>0</v>
      </c>
      <c r="D463" s="50">
        <v>6</v>
      </c>
      <c r="E463" s="50">
        <v>6</v>
      </c>
      <c r="F463" s="50">
        <v>8</v>
      </c>
      <c r="G463" s="50">
        <v>9</v>
      </c>
      <c r="H463" s="50">
        <v>3</v>
      </c>
      <c r="I463" s="50">
        <v>15</v>
      </c>
      <c r="K463" s="50"/>
      <c r="M463" s="50"/>
      <c r="O463" s="50"/>
    </row>
    <row r="464" spans="1:17" ht="14.25" hidden="1" customHeight="1" thickBot="1" x14ac:dyDescent="0.3"/>
    <row r="465" spans="1:17" ht="14.25" hidden="1" customHeight="1" thickBot="1" x14ac:dyDescent="0.3">
      <c r="B465" s="38"/>
      <c r="C465" s="54" t="s">
        <v>70</v>
      </c>
      <c r="D465" s="54" t="s">
        <v>9</v>
      </c>
      <c r="E465" s="54" t="s">
        <v>10</v>
      </c>
      <c r="F465" s="54" t="s">
        <v>11</v>
      </c>
      <c r="G465" s="54" t="s">
        <v>97</v>
      </c>
      <c r="H465" s="54" t="s">
        <v>98</v>
      </c>
      <c r="I465" s="54" t="s">
        <v>99</v>
      </c>
      <c r="J465" s="54" t="s">
        <v>100</v>
      </c>
      <c r="K465" s="54"/>
      <c r="M465" s="54"/>
      <c r="O465" s="54"/>
      <c r="Q465" s="54"/>
    </row>
    <row r="466" spans="1:17" ht="14.25" customHeight="1" thickBot="1" x14ac:dyDescent="0.3">
      <c r="A466" s="55" t="s">
        <v>56</v>
      </c>
      <c r="B466" s="56" t="s">
        <v>88</v>
      </c>
      <c r="C466" s="57" t="s">
        <v>89</v>
      </c>
      <c r="D466" s="57" t="s">
        <v>82</v>
      </c>
      <c r="E466" s="57" t="s">
        <v>4</v>
      </c>
      <c r="F466" s="57" t="s">
        <v>3</v>
      </c>
      <c r="G466" s="57" t="s">
        <v>2</v>
      </c>
      <c r="H466" s="57" t="s">
        <v>1</v>
      </c>
      <c r="I466" s="57" t="s">
        <v>0</v>
      </c>
      <c r="J466" s="57" t="s">
        <v>12</v>
      </c>
      <c r="K466" s="57"/>
      <c r="M466" s="57"/>
      <c r="O466" s="57"/>
      <c r="Q466" s="57"/>
    </row>
    <row r="467" spans="1:17" ht="14.25" customHeight="1" x14ac:dyDescent="0.25">
      <c r="B467" s="42" t="s">
        <v>90</v>
      </c>
      <c r="C467" s="43">
        <v>41</v>
      </c>
      <c r="D467" s="43">
        <v>42</v>
      </c>
      <c r="E467" s="43">
        <v>41</v>
      </c>
      <c r="F467" s="43">
        <v>40</v>
      </c>
      <c r="G467" s="43">
        <v>41</v>
      </c>
      <c r="H467" s="43">
        <v>40</v>
      </c>
      <c r="I467" s="43">
        <v>50</v>
      </c>
      <c r="J467" s="43">
        <v>41</v>
      </c>
      <c r="K467" s="43"/>
      <c r="M467" s="43"/>
      <c r="O467" s="43"/>
      <c r="Q467" s="43"/>
    </row>
    <row r="468" spans="1:17" ht="14.25" customHeight="1" x14ac:dyDescent="0.25">
      <c r="B468" s="44" t="s">
        <v>91</v>
      </c>
      <c r="C468" s="45">
        <v>23</v>
      </c>
      <c r="D468" s="45">
        <v>20</v>
      </c>
      <c r="E468" s="45">
        <v>24</v>
      </c>
      <c r="F468" s="45">
        <v>20</v>
      </c>
      <c r="G468" s="45">
        <v>20</v>
      </c>
      <c r="H468" s="45">
        <v>28</v>
      </c>
      <c r="I468" s="45">
        <v>30</v>
      </c>
      <c r="J468" s="45">
        <v>31</v>
      </c>
      <c r="K468" s="45"/>
      <c r="M468" s="45"/>
      <c r="O468" s="45"/>
      <c r="Q468" s="45"/>
    </row>
    <row r="469" spans="1:17" ht="14.25" customHeight="1" x14ac:dyDescent="0.25">
      <c r="B469" s="46" t="s">
        <v>92</v>
      </c>
      <c r="C469" s="47">
        <v>21</v>
      </c>
      <c r="D469" s="47">
        <v>14</v>
      </c>
      <c r="E469" s="47">
        <v>14</v>
      </c>
      <c r="F469" s="47">
        <v>15</v>
      </c>
      <c r="G469" s="47">
        <v>16</v>
      </c>
      <c r="H469" s="47">
        <v>16</v>
      </c>
      <c r="I469" s="47">
        <v>18</v>
      </c>
      <c r="J469" s="47">
        <v>23</v>
      </c>
      <c r="K469" s="47"/>
      <c r="M469" s="47"/>
      <c r="O469" s="47"/>
      <c r="Q469" s="47"/>
    </row>
    <row r="470" spans="1:17" ht="14.25" customHeight="1" x14ac:dyDescent="0.25">
      <c r="B470" s="46" t="s">
        <v>93</v>
      </c>
      <c r="C470" s="48">
        <v>36</v>
      </c>
      <c r="D470" s="48">
        <v>31</v>
      </c>
      <c r="E470" s="48">
        <v>34</v>
      </c>
      <c r="F470" s="48">
        <v>33</v>
      </c>
      <c r="G470" s="48">
        <v>34</v>
      </c>
      <c r="H470" s="48">
        <v>35</v>
      </c>
      <c r="I470" s="48">
        <v>39</v>
      </c>
      <c r="J470" s="48">
        <v>35</v>
      </c>
      <c r="K470" s="48"/>
      <c r="M470" s="48"/>
      <c r="O470" s="48"/>
      <c r="Q470" s="48"/>
    </row>
    <row r="471" spans="1:17" ht="14.25" customHeight="1" x14ac:dyDescent="0.25">
      <c r="B471" s="46" t="s">
        <v>94</v>
      </c>
      <c r="C471" s="47">
        <v>12</v>
      </c>
      <c r="D471" s="47">
        <v>18</v>
      </c>
      <c r="E471" s="47">
        <v>6</v>
      </c>
      <c r="F471" s="47">
        <v>8</v>
      </c>
      <c r="G471" s="47">
        <v>8</v>
      </c>
      <c r="H471" s="47">
        <v>6</v>
      </c>
      <c r="I471" s="47">
        <v>13</v>
      </c>
      <c r="J471" s="47">
        <v>6</v>
      </c>
      <c r="K471" s="47"/>
      <c r="M471" s="47"/>
      <c r="O471" s="47"/>
      <c r="Q471" s="47"/>
    </row>
    <row r="472" spans="1:17" ht="14.25" customHeight="1" x14ac:dyDescent="0.25">
      <c r="B472" s="46" t="s">
        <v>95</v>
      </c>
      <c r="C472" s="47">
        <v>3</v>
      </c>
      <c r="D472" s="47">
        <v>2</v>
      </c>
      <c r="E472" s="47">
        <v>1</v>
      </c>
      <c r="F472" s="47">
        <v>3</v>
      </c>
      <c r="G472" s="47">
        <v>1</v>
      </c>
      <c r="H472" s="47">
        <v>0</v>
      </c>
      <c r="I472" s="47">
        <v>1</v>
      </c>
      <c r="J472" s="47">
        <v>0</v>
      </c>
      <c r="K472" s="47"/>
      <c r="M472" s="47"/>
      <c r="O472" s="47"/>
      <c r="Q472" s="47"/>
    </row>
    <row r="473" spans="1:17" ht="14.25" customHeight="1" thickBot="1" x14ac:dyDescent="0.3">
      <c r="B473" s="49" t="s">
        <v>96</v>
      </c>
      <c r="C473" s="50">
        <v>3</v>
      </c>
      <c r="D473" s="50">
        <v>2</v>
      </c>
      <c r="E473" s="50">
        <v>10</v>
      </c>
      <c r="F473" s="50">
        <v>9</v>
      </c>
      <c r="G473" s="50">
        <v>12</v>
      </c>
      <c r="H473" s="50">
        <v>6</v>
      </c>
      <c r="I473" s="50">
        <v>6</v>
      </c>
      <c r="J473" s="50">
        <v>4</v>
      </c>
      <c r="K473" s="50"/>
      <c r="M473" s="50"/>
      <c r="O473" s="50"/>
      <c r="Q473" s="50"/>
    </row>
    <row r="474" spans="1:17" ht="14.25" hidden="1" customHeight="1" thickBot="1" x14ac:dyDescent="0.3"/>
    <row r="475" spans="1:17" ht="14.25" hidden="1" customHeight="1" thickBot="1" x14ac:dyDescent="0.3">
      <c r="B475" s="38"/>
      <c r="C475" s="54" t="s">
        <v>9</v>
      </c>
      <c r="D475" s="54" t="s">
        <v>10</v>
      </c>
      <c r="E475" s="54" t="s">
        <v>11</v>
      </c>
      <c r="F475" s="54" t="s">
        <v>97</v>
      </c>
      <c r="G475" s="54" t="s">
        <v>98</v>
      </c>
      <c r="H475" s="54" t="s">
        <v>99</v>
      </c>
      <c r="I475" s="54" t="s">
        <v>100</v>
      </c>
      <c r="K475" s="54"/>
      <c r="M475" s="54"/>
      <c r="O475" s="54"/>
    </row>
    <row r="476" spans="1:17" ht="14.25" customHeight="1" thickBot="1" x14ac:dyDescent="0.3">
      <c r="A476" s="55" t="s">
        <v>57</v>
      </c>
      <c r="B476" s="56" t="s">
        <v>88</v>
      </c>
      <c r="C476" s="57" t="s">
        <v>89</v>
      </c>
      <c r="D476" s="57" t="s">
        <v>82</v>
      </c>
      <c r="E476" s="57" t="s">
        <v>4</v>
      </c>
      <c r="F476" s="57" t="s">
        <v>3</v>
      </c>
      <c r="G476" s="57" t="s">
        <v>2</v>
      </c>
      <c r="H476" s="57" t="s">
        <v>1</v>
      </c>
      <c r="I476" s="57" t="s">
        <v>0</v>
      </c>
      <c r="K476" s="57"/>
      <c r="M476" s="57"/>
      <c r="O476" s="57"/>
    </row>
    <row r="477" spans="1:17" ht="14.25" customHeight="1" x14ac:dyDescent="0.25">
      <c r="B477" s="42" t="s">
        <v>90</v>
      </c>
      <c r="C477" s="43">
        <v>40</v>
      </c>
      <c r="D477" s="43">
        <v>40</v>
      </c>
      <c r="E477" s="43">
        <v>41</v>
      </c>
      <c r="F477" s="43">
        <v>40</v>
      </c>
      <c r="G477" s="43">
        <v>40</v>
      </c>
      <c r="H477" s="43">
        <v>49</v>
      </c>
      <c r="I477" s="43">
        <v>49</v>
      </c>
      <c r="K477" s="43"/>
      <c r="M477" s="43"/>
      <c r="O477" s="43"/>
    </row>
    <row r="478" spans="1:17" ht="14.25" customHeight="1" x14ac:dyDescent="0.25">
      <c r="B478" s="44" t="s">
        <v>91</v>
      </c>
      <c r="C478" s="45">
        <v>25</v>
      </c>
      <c r="D478" s="45">
        <v>27</v>
      </c>
      <c r="E478" s="45">
        <v>32</v>
      </c>
      <c r="F478" s="45">
        <v>26</v>
      </c>
      <c r="G478" s="45">
        <v>26</v>
      </c>
      <c r="H478" s="45">
        <v>29</v>
      </c>
      <c r="I478" s="45">
        <v>34</v>
      </c>
      <c r="K478" s="45"/>
      <c r="M478" s="45"/>
      <c r="O478" s="45"/>
    </row>
    <row r="479" spans="1:17" ht="14.25" customHeight="1" x14ac:dyDescent="0.25">
      <c r="B479" s="46" t="s">
        <v>92</v>
      </c>
      <c r="C479" s="47">
        <v>20</v>
      </c>
      <c r="D479" s="47">
        <v>22</v>
      </c>
      <c r="E479" s="47">
        <v>21</v>
      </c>
      <c r="F479" s="47">
        <v>22</v>
      </c>
      <c r="G479" s="47">
        <v>21</v>
      </c>
      <c r="H479" s="47">
        <v>16</v>
      </c>
      <c r="I479" s="47">
        <v>14</v>
      </c>
      <c r="K479" s="47"/>
      <c r="M479" s="47"/>
      <c r="O479" s="47"/>
    </row>
    <row r="480" spans="1:17" ht="14.25" customHeight="1" x14ac:dyDescent="0.25">
      <c r="B480" s="46" t="s">
        <v>93</v>
      </c>
      <c r="C480" s="48">
        <v>36</v>
      </c>
      <c r="D480" s="48">
        <v>36</v>
      </c>
      <c r="E480" s="48">
        <v>36</v>
      </c>
      <c r="F480" s="48">
        <v>36</v>
      </c>
      <c r="G480" s="48">
        <v>37</v>
      </c>
      <c r="H480" s="48">
        <v>46</v>
      </c>
      <c r="I480" s="48">
        <v>43</v>
      </c>
      <c r="K480" s="48"/>
      <c r="M480" s="48"/>
      <c r="O480" s="48"/>
    </row>
    <row r="481" spans="1:17" ht="14.25" customHeight="1" x14ac:dyDescent="0.25">
      <c r="B481" s="46" t="s">
        <v>94</v>
      </c>
      <c r="C481" s="47">
        <v>8</v>
      </c>
      <c r="D481" s="47">
        <v>6</v>
      </c>
      <c r="E481" s="47">
        <v>2</v>
      </c>
      <c r="F481" s="47">
        <v>7</v>
      </c>
      <c r="G481" s="47">
        <v>7</v>
      </c>
      <c r="H481" s="47">
        <v>12</v>
      </c>
      <c r="I481" s="47">
        <v>7</v>
      </c>
      <c r="K481" s="47"/>
      <c r="M481" s="47"/>
      <c r="O481" s="47"/>
    </row>
    <row r="482" spans="1:17" ht="14.25" customHeight="1" x14ac:dyDescent="0.25">
      <c r="B482" s="46" t="s">
        <v>95</v>
      </c>
      <c r="C482" s="47">
        <v>6</v>
      </c>
      <c r="D482" s="47">
        <v>3</v>
      </c>
      <c r="E482" s="47">
        <v>3</v>
      </c>
      <c r="F482" s="47">
        <v>1</v>
      </c>
      <c r="G482" s="47">
        <v>2</v>
      </c>
      <c r="H482" s="47">
        <v>1</v>
      </c>
      <c r="I482" s="47">
        <v>0</v>
      </c>
      <c r="K482" s="47"/>
      <c r="M482" s="47"/>
      <c r="O482" s="47"/>
    </row>
    <row r="483" spans="1:17" ht="14.25" customHeight="1" thickBot="1" x14ac:dyDescent="0.3">
      <c r="B483" s="49" t="s">
        <v>96</v>
      </c>
      <c r="C483" s="50">
        <v>1</v>
      </c>
      <c r="D483" s="50">
        <v>4</v>
      </c>
      <c r="E483" s="50">
        <v>4</v>
      </c>
      <c r="F483" s="50">
        <v>6</v>
      </c>
      <c r="G483" s="50">
        <v>5</v>
      </c>
      <c r="H483" s="50">
        <v>7</v>
      </c>
      <c r="I483" s="50">
        <v>8</v>
      </c>
      <c r="K483" s="50"/>
      <c r="M483" s="50"/>
      <c r="O483" s="50"/>
    </row>
    <row r="484" spans="1:17" ht="14.25" hidden="1" customHeight="1" thickBot="1" x14ac:dyDescent="0.3"/>
    <row r="485" spans="1:17" ht="14.25" hidden="1" customHeight="1" thickBot="1" x14ac:dyDescent="0.3">
      <c r="B485" s="66"/>
      <c r="C485" s="53" t="s">
        <v>9</v>
      </c>
      <c r="D485" s="53" t="s">
        <v>1</v>
      </c>
      <c r="E485" s="53" t="s">
        <v>10</v>
      </c>
      <c r="F485" s="54" t="s">
        <v>0</v>
      </c>
      <c r="G485" s="54" t="s">
        <v>11</v>
      </c>
      <c r="H485" s="54" t="s">
        <v>12</v>
      </c>
      <c r="I485" s="54" t="s">
        <v>97</v>
      </c>
      <c r="J485" s="54" t="s">
        <v>101</v>
      </c>
      <c r="K485" s="54" t="s">
        <v>98</v>
      </c>
      <c r="L485" s="54" t="s">
        <v>102</v>
      </c>
      <c r="M485" s="54" t="s">
        <v>99</v>
      </c>
      <c r="N485" s="54" t="s">
        <v>103</v>
      </c>
      <c r="O485" s="54" t="s">
        <v>100</v>
      </c>
    </row>
    <row r="486" spans="1:17" ht="14.25" customHeight="1" thickBot="1" x14ac:dyDescent="0.3">
      <c r="A486" s="55" t="s">
        <v>58</v>
      </c>
      <c r="B486" s="72" t="s">
        <v>88</v>
      </c>
      <c r="C486" s="57" t="s">
        <v>89</v>
      </c>
      <c r="D486" s="57" t="s">
        <v>87</v>
      </c>
      <c r="E486" s="57" t="s">
        <v>82</v>
      </c>
      <c r="F486" s="57" t="s">
        <v>68</v>
      </c>
      <c r="G486" s="57" t="s">
        <v>4</v>
      </c>
      <c r="H486" s="57" t="s">
        <v>69</v>
      </c>
      <c r="I486" s="57" t="s">
        <v>3</v>
      </c>
      <c r="J486" s="57" t="s">
        <v>70</v>
      </c>
      <c r="K486" s="57" t="s">
        <v>2</v>
      </c>
      <c r="L486" s="57" t="s">
        <v>9</v>
      </c>
      <c r="M486" s="57" t="s">
        <v>1</v>
      </c>
      <c r="N486" s="57" t="s">
        <v>10</v>
      </c>
      <c r="O486" s="57" t="s">
        <v>0</v>
      </c>
    </row>
    <row r="487" spans="1:17" ht="14.25" customHeight="1" x14ac:dyDescent="0.25">
      <c r="B487" s="73" t="s">
        <v>90</v>
      </c>
      <c r="C487" s="43">
        <v>51</v>
      </c>
      <c r="D487" s="43">
        <v>100</v>
      </c>
      <c r="E487" s="43">
        <v>51</v>
      </c>
      <c r="F487" s="43">
        <v>100</v>
      </c>
      <c r="G487" s="43">
        <v>51</v>
      </c>
      <c r="H487" s="43">
        <v>50</v>
      </c>
      <c r="I487" s="43">
        <v>50</v>
      </c>
      <c r="J487" s="43">
        <v>49</v>
      </c>
      <c r="K487" s="43">
        <v>51</v>
      </c>
      <c r="L487" s="43">
        <v>48</v>
      </c>
      <c r="M487" s="43">
        <v>52</v>
      </c>
      <c r="N487" s="43">
        <v>47</v>
      </c>
      <c r="O487" s="43">
        <v>51</v>
      </c>
    </row>
    <row r="488" spans="1:17" ht="14.25" customHeight="1" x14ac:dyDescent="0.25">
      <c r="B488" s="74" t="s">
        <v>91</v>
      </c>
      <c r="C488" s="45">
        <v>45</v>
      </c>
      <c r="D488" s="45">
        <v>60</v>
      </c>
      <c r="E488" s="45">
        <v>40</v>
      </c>
      <c r="F488" s="45">
        <v>65</v>
      </c>
      <c r="G488" s="45">
        <v>37</v>
      </c>
      <c r="H488" s="45">
        <v>35</v>
      </c>
      <c r="I488" s="45">
        <v>40</v>
      </c>
      <c r="J488" s="45">
        <v>17</v>
      </c>
      <c r="K488" s="45">
        <v>34</v>
      </c>
      <c r="L488" s="45">
        <v>32</v>
      </c>
      <c r="M488" s="45">
        <v>40</v>
      </c>
      <c r="N488" s="45">
        <v>39</v>
      </c>
      <c r="O488" s="45">
        <v>36</v>
      </c>
    </row>
    <row r="489" spans="1:17" ht="14.25" customHeight="1" x14ac:dyDescent="0.25">
      <c r="B489" s="75" t="s">
        <v>92</v>
      </c>
      <c r="C489" s="45">
        <v>43</v>
      </c>
      <c r="D489" s="45">
        <v>50</v>
      </c>
      <c r="E489" s="45">
        <v>37</v>
      </c>
      <c r="F489" s="47">
        <v>55</v>
      </c>
      <c r="G489" s="47">
        <v>36</v>
      </c>
      <c r="H489" s="47">
        <v>32</v>
      </c>
      <c r="I489" s="47">
        <v>38</v>
      </c>
      <c r="J489" s="47">
        <v>16</v>
      </c>
      <c r="K489" s="47">
        <v>32</v>
      </c>
      <c r="L489" s="47">
        <v>24</v>
      </c>
      <c r="M489" s="47">
        <v>34</v>
      </c>
      <c r="N489" s="47">
        <v>24</v>
      </c>
      <c r="O489" s="47">
        <v>30</v>
      </c>
    </row>
    <row r="490" spans="1:17" ht="14.25" customHeight="1" x14ac:dyDescent="0.25">
      <c r="B490" s="75" t="s">
        <v>93</v>
      </c>
      <c r="C490" s="45">
        <v>47</v>
      </c>
      <c r="D490" s="45">
        <v>85</v>
      </c>
      <c r="E490" s="45">
        <v>45</v>
      </c>
      <c r="F490" s="48">
        <v>89</v>
      </c>
      <c r="G490" s="48">
        <v>44</v>
      </c>
      <c r="H490" s="48">
        <v>45</v>
      </c>
      <c r="I490" s="48">
        <v>47</v>
      </c>
      <c r="J490" s="48">
        <v>41</v>
      </c>
      <c r="K490" s="48">
        <v>46</v>
      </c>
      <c r="L490" s="48">
        <v>41</v>
      </c>
      <c r="M490" s="48">
        <v>49</v>
      </c>
      <c r="N490" s="48">
        <v>44</v>
      </c>
      <c r="O490" s="48">
        <v>45</v>
      </c>
    </row>
    <row r="491" spans="1:17" ht="14.25" customHeight="1" x14ac:dyDescent="0.25">
      <c r="B491" s="75" t="s">
        <v>94</v>
      </c>
      <c r="C491" s="45">
        <v>4</v>
      </c>
      <c r="D491" s="45">
        <v>19</v>
      </c>
      <c r="E491" s="45">
        <v>6</v>
      </c>
      <c r="F491" s="47">
        <v>14</v>
      </c>
      <c r="G491" s="47">
        <v>7</v>
      </c>
      <c r="H491" s="47">
        <v>8</v>
      </c>
      <c r="I491" s="47">
        <v>5</v>
      </c>
      <c r="J491" s="47">
        <v>12</v>
      </c>
      <c r="K491" s="47">
        <v>9</v>
      </c>
      <c r="L491" s="47">
        <v>11</v>
      </c>
      <c r="M491" s="47">
        <v>6</v>
      </c>
      <c r="N491" s="47">
        <v>3</v>
      </c>
      <c r="O491" s="47">
        <v>5</v>
      </c>
    </row>
    <row r="492" spans="1:17" ht="14.25" customHeight="1" x14ac:dyDescent="0.25">
      <c r="B492" s="75" t="s">
        <v>95</v>
      </c>
      <c r="C492" s="45">
        <v>2</v>
      </c>
      <c r="D492" s="45">
        <v>9</v>
      </c>
      <c r="E492" s="45">
        <v>3</v>
      </c>
      <c r="F492" s="47">
        <v>9</v>
      </c>
      <c r="G492" s="47">
        <v>0</v>
      </c>
      <c r="H492" s="47">
        <v>1</v>
      </c>
      <c r="I492" s="47">
        <v>0</v>
      </c>
      <c r="J492" s="47">
        <v>3</v>
      </c>
      <c r="K492" s="47">
        <v>0</v>
      </c>
      <c r="L492" s="47">
        <v>1</v>
      </c>
      <c r="M492" s="47">
        <v>0</v>
      </c>
      <c r="N492" s="47">
        <v>0</v>
      </c>
      <c r="O492" s="47">
        <v>0</v>
      </c>
    </row>
    <row r="493" spans="1:17" ht="14.25" customHeight="1" thickBot="1" x14ac:dyDescent="0.3">
      <c r="B493" s="76" t="s">
        <v>96</v>
      </c>
      <c r="C493" s="79">
        <v>0</v>
      </c>
      <c r="D493" s="79">
        <v>12</v>
      </c>
      <c r="E493" s="79">
        <v>2</v>
      </c>
      <c r="F493" s="50">
        <v>12</v>
      </c>
      <c r="G493" s="50">
        <v>7</v>
      </c>
      <c r="H493" s="50">
        <v>6</v>
      </c>
      <c r="I493" s="50">
        <v>5</v>
      </c>
      <c r="J493" s="50">
        <v>17</v>
      </c>
      <c r="K493" s="50">
        <v>8</v>
      </c>
      <c r="L493" s="50">
        <v>4</v>
      </c>
      <c r="M493" s="50">
        <v>6</v>
      </c>
      <c r="N493" s="50">
        <v>5</v>
      </c>
      <c r="O493" s="50">
        <v>10</v>
      </c>
    </row>
    <row r="494" spans="1:17" ht="14.25" hidden="1" customHeight="1" thickBot="1" x14ac:dyDescent="0.3"/>
    <row r="495" spans="1:17" ht="14.25" hidden="1" customHeight="1" thickBot="1" x14ac:dyDescent="0.3">
      <c r="B495" s="38"/>
      <c r="C495" s="53" t="s">
        <v>70</v>
      </c>
      <c r="D495" s="53" t="s">
        <v>9</v>
      </c>
      <c r="E495" s="54" t="s">
        <v>10</v>
      </c>
      <c r="F495" s="54" t="s">
        <v>11</v>
      </c>
      <c r="G495" s="54" t="s">
        <v>97</v>
      </c>
      <c r="H495" s="54" t="s">
        <v>98</v>
      </c>
      <c r="I495" s="54" t="s">
        <v>99</v>
      </c>
      <c r="J495" s="54" t="s">
        <v>100</v>
      </c>
      <c r="K495" s="54"/>
      <c r="M495" s="54"/>
      <c r="O495" s="54"/>
      <c r="Q495" s="54"/>
    </row>
    <row r="496" spans="1:17" ht="14.25" customHeight="1" thickBot="1" x14ac:dyDescent="0.3">
      <c r="A496" s="55" t="s">
        <v>59</v>
      </c>
      <c r="B496" s="56" t="s">
        <v>88</v>
      </c>
      <c r="C496" s="57" t="s">
        <v>89</v>
      </c>
      <c r="D496" s="57" t="s">
        <v>82</v>
      </c>
      <c r="E496" s="57" t="s">
        <v>4</v>
      </c>
      <c r="F496" s="57" t="s">
        <v>3</v>
      </c>
      <c r="G496" s="57" t="s">
        <v>2</v>
      </c>
      <c r="H496" s="57" t="s">
        <v>1</v>
      </c>
      <c r="I496" s="57" t="s">
        <v>0</v>
      </c>
      <c r="J496" s="57" t="s">
        <v>12</v>
      </c>
      <c r="K496" s="57"/>
      <c r="M496" s="57"/>
      <c r="O496" s="57"/>
      <c r="Q496" s="57"/>
    </row>
    <row r="497" spans="1:17" ht="14.25" customHeight="1" x14ac:dyDescent="0.25">
      <c r="B497" s="42" t="s">
        <v>90</v>
      </c>
      <c r="C497" s="43">
        <v>46</v>
      </c>
      <c r="D497" s="43">
        <v>48</v>
      </c>
      <c r="E497" s="43">
        <v>41</v>
      </c>
      <c r="F497" s="43">
        <v>47</v>
      </c>
      <c r="G497" s="43">
        <v>34</v>
      </c>
      <c r="H497" s="43">
        <v>35</v>
      </c>
      <c r="I497" s="43">
        <v>44</v>
      </c>
      <c r="J497" s="43">
        <v>16</v>
      </c>
      <c r="K497" s="43"/>
      <c r="M497" s="43"/>
      <c r="O497" s="43"/>
      <c r="Q497" s="43"/>
    </row>
    <row r="498" spans="1:17" ht="14.25" customHeight="1" x14ac:dyDescent="0.25">
      <c r="B498" s="44" t="s">
        <v>91</v>
      </c>
      <c r="C498" s="45">
        <v>21</v>
      </c>
      <c r="D498" s="45">
        <v>29</v>
      </c>
      <c r="E498" s="45">
        <v>31</v>
      </c>
      <c r="F498" s="45">
        <v>32</v>
      </c>
      <c r="G498" s="45">
        <v>18</v>
      </c>
      <c r="H498" s="45">
        <v>17</v>
      </c>
      <c r="I498" s="45">
        <v>27</v>
      </c>
      <c r="J498" s="45">
        <v>8</v>
      </c>
      <c r="K498" s="45"/>
      <c r="M498" s="45"/>
      <c r="O498" s="45"/>
      <c r="Q498" s="45"/>
    </row>
    <row r="499" spans="1:17" ht="14.25" customHeight="1" x14ac:dyDescent="0.25">
      <c r="B499" s="46" t="s">
        <v>92</v>
      </c>
      <c r="C499" s="45">
        <v>14</v>
      </c>
      <c r="D499" s="45">
        <v>24</v>
      </c>
      <c r="E499" s="47">
        <v>18</v>
      </c>
      <c r="F499" s="47">
        <v>20</v>
      </c>
      <c r="G499" s="47">
        <v>9</v>
      </c>
      <c r="H499" s="47">
        <v>6</v>
      </c>
      <c r="I499" s="47">
        <v>19</v>
      </c>
      <c r="J499" s="47">
        <v>8</v>
      </c>
      <c r="K499" s="47"/>
      <c r="M499" s="47"/>
      <c r="O499" s="47"/>
      <c r="Q499" s="47"/>
    </row>
    <row r="500" spans="1:17" ht="14.25" customHeight="1" x14ac:dyDescent="0.25">
      <c r="B500" s="46" t="s">
        <v>93</v>
      </c>
      <c r="C500" s="45">
        <v>34</v>
      </c>
      <c r="D500" s="45">
        <v>42</v>
      </c>
      <c r="E500" s="48">
        <v>40</v>
      </c>
      <c r="F500" s="48">
        <v>45</v>
      </c>
      <c r="G500" s="48">
        <v>28</v>
      </c>
      <c r="H500" s="48">
        <v>31</v>
      </c>
      <c r="I500" s="48">
        <v>33</v>
      </c>
      <c r="J500" s="48">
        <v>12</v>
      </c>
      <c r="K500" s="48"/>
      <c r="M500" s="48"/>
      <c r="O500" s="48"/>
      <c r="Q500" s="48"/>
    </row>
    <row r="501" spans="1:17" ht="14.25" customHeight="1" x14ac:dyDescent="0.25">
      <c r="B501" s="46" t="s">
        <v>94</v>
      </c>
      <c r="C501" s="45">
        <v>13</v>
      </c>
      <c r="D501" s="45">
        <v>6</v>
      </c>
      <c r="E501" s="47">
        <v>3</v>
      </c>
      <c r="F501" s="47">
        <v>3</v>
      </c>
      <c r="G501" s="47">
        <v>8</v>
      </c>
      <c r="H501" s="47">
        <v>11</v>
      </c>
      <c r="I501" s="47">
        <v>13</v>
      </c>
      <c r="J501" s="47">
        <v>6</v>
      </c>
      <c r="K501" s="47"/>
      <c r="M501" s="47"/>
      <c r="O501" s="47"/>
      <c r="Q501" s="47"/>
    </row>
    <row r="502" spans="1:17" ht="14.25" customHeight="1" x14ac:dyDescent="0.25">
      <c r="B502" s="46" t="s">
        <v>95</v>
      </c>
      <c r="C502" s="45">
        <v>12</v>
      </c>
      <c r="D502" s="45">
        <v>10</v>
      </c>
      <c r="E502" s="47">
        <v>1</v>
      </c>
      <c r="F502" s="47">
        <v>4</v>
      </c>
      <c r="G502" s="47">
        <v>3</v>
      </c>
      <c r="H502" s="47">
        <v>3</v>
      </c>
      <c r="I502" s="47">
        <v>2</v>
      </c>
      <c r="J502" s="47">
        <v>0</v>
      </c>
      <c r="K502" s="47"/>
      <c r="M502" s="47"/>
      <c r="O502" s="47"/>
      <c r="Q502" s="47"/>
    </row>
    <row r="503" spans="1:17" ht="14.25" customHeight="1" thickBot="1" x14ac:dyDescent="0.3">
      <c r="B503" s="49" t="s">
        <v>96</v>
      </c>
      <c r="C503" s="50">
        <v>0</v>
      </c>
      <c r="D503" s="50">
        <v>3</v>
      </c>
      <c r="E503" s="50">
        <v>6</v>
      </c>
      <c r="F503" s="50">
        <v>8</v>
      </c>
      <c r="G503" s="50">
        <v>5</v>
      </c>
      <c r="H503" s="50">
        <v>4</v>
      </c>
      <c r="I503" s="50">
        <v>2</v>
      </c>
      <c r="J503" s="50">
        <v>2</v>
      </c>
      <c r="K503" s="50"/>
      <c r="M503" s="50"/>
      <c r="O503" s="50"/>
      <c r="Q503" s="50"/>
    </row>
    <row r="504" spans="1:17" ht="14.25" hidden="1" customHeight="1" thickBot="1" x14ac:dyDescent="0.3"/>
    <row r="505" spans="1:17" ht="14.25" hidden="1" customHeight="1" thickBot="1" x14ac:dyDescent="0.3">
      <c r="B505" s="38"/>
      <c r="C505" s="54" t="s">
        <v>9</v>
      </c>
      <c r="D505" s="54" t="s">
        <v>10</v>
      </c>
      <c r="E505" s="54" t="s">
        <v>11</v>
      </c>
      <c r="F505" s="54" t="s">
        <v>97</v>
      </c>
      <c r="G505" s="54" t="s">
        <v>98</v>
      </c>
      <c r="H505" s="54" t="s">
        <v>99</v>
      </c>
      <c r="I505" s="65" t="s">
        <v>100</v>
      </c>
      <c r="K505" s="54"/>
      <c r="M505" s="54"/>
      <c r="O505" s="54"/>
      <c r="Q505" s="65"/>
    </row>
    <row r="506" spans="1:17" ht="14.25" customHeight="1" thickBot="1" x14ac:dyDescent="0.3">
      <c r="A506" s="55" t="s">
        <v>60</v>
      </c>
      <c r="B506" s="56" t="s">
        <v>88</v>
      </c>
      <c r="C506" s="57" t="s">
        <v>87</v>
      </c>
      <c r="D506" s="57" t="s">
        <v>68</v>
      </c>
      <c r="E506" s="57" t="s">
        <v>69</v>
      </c>
      <c r="F506" s="57" t="s">
        <v>2</v>
      </c>
      <c r="G506" s="57" t="s">
        <v>1</v>
      </c>
      <c r="H506" s="57" t="s">
        <v>0</v>
      </c>
      <c r="I506" s="64" t="s">
        <v>12</v>
      </c>
      <c r="K506" s="57"/>
      <c r="M506" s="57"/>
      <c r="O506" s="57"/>
      <c r="Q506" s="64"/>
    </row>
    <row r="507" spans="1:17" ht="14.25" customHeight="1" x14ac:dyDescent="0.25">
      <c r="B507" s="42" t="s">
        <v>90</v>
      </c>
      <c r="C507" s="43">
        <v>23</v>
      </c>
      <c r="D507" s="43">
        <v>15</v>
      </c>
      <c r="E507" s="43">
        <v>17</v>
      </c>
      <c r="F507" s="43">
        <v>25</v>
      </c>
      <c r="G507" s="43">
        <v>22</v>
      </c>
      <c r="H507" s="43">
        <v>24</v>
      </c>
      <c r="I507" s="58">
        <v>35</v>
      </c>
      <c r="K507" s="43"/>
      <c r="M507" s="43"/>
      <c r="O507" s="43"/>
      <c r="Q507" s="58"/>
    </row>
    <row r="508" spans="1:17" ht="14.25" customHeight="1" x14ac:dyDescent="0.25">
      <c r="B508" s="44" t="s">
        <v>91</v>
      </c>
      <c r="C508" s="45">
        <v>7</v>
      </c>
      <c r="D508" s="45">
        <v>1</v>
      </c>
      <c r="E508" s="45">
        <v>2</v>
      </c>
      <c r="F508" s="45">
        <v>2</v>
      </c>
      <c r="G508" s="45">
        <v>3</v>
      </c>
      <c r="H508" s="45">
        <v>7</v>
      </c>
      <c r="I508" s="59">
        <v>6</v>
      </c>
      <c r="K508" s="45"/>
      <c r="M508" s="45"/>
      <c r="O508" s="45"/>
      <c r="Q508" s="59"/>
    </row>
    <row r="509" spans="1:17" ht="14.25" customHeight="1" x14ac:dyDescent="0.25">
      <c r="B509" s="46" t="s">
        <v>92</v>
      </c>
      <c r="C509" s="47">
        <v>7</v>
      </c>
      <c r="D509" s="47">
        <v>1</v>
      </c>
      <c r="E509" s="47">
        <v>0</v>
      </c>
      <c r="F509" s="47">
        <v>1</v>
      </c>
      <c r="G509" s="47">
        <v>3</v>
      </c>
      <c r="H509" s="47">
        <v>2</v>
      </c>
      <c r="I509" s="60">
        <v>4</v>
      </c>
      <c r="K509" s="47"/>
      <c r="M509" s="47"/>
      <c r="O509" s="47"/>
      <c r="Q509" s="60"/>
    </row>
    <row r="510" spans="1:17" ht="14.25" customHeight="1" x14ac:dyDescent="0.25">
      <c r="B510" s="46" t="s">
        <v>93</v>
      </c>
      <c r="C510" s="48">
        <v>17</v>
      </c>
      <c r="D510" s="48">
        <v>8</v>
      </c>
      <c r="E510" s="48">
        <v>13</v>
      </c>
      <c r="F510" s="48">
        <v>8</v>
      </c>
      <c r="G510" s="48">
        <v>13</v>
      </c>
      <c r="H510" s="48">
        <v>12</v>
      </c>
      <c r="I510" s="61">
        <v>20</v>
      </c>
      <c r="K510" s="48"/>
      <c r="M510" s="48"/>
      <c r="O510" s="48"/>
      <c r="Q510" s="61"/>
    </row>
    <row r="511" spans="1:17" ht="14.25" customHeight="1" x14ac:dyDescent="0.25">
      <c r="B511" s="46" t="s">
        <v>94</v>
      </c>
      <c r="C511" s="47">
        <v>11</v>
      </c>
      <c r="D511" s="47">
        <v>12</v>
      </c>
      <c r="E511" s="47">
        <v>8</v>
      </c>
      <c r="F511" s="47">
        <v>19</v>
      </c>
      <c r="G511" s="47">
        <v>14</v>
      </c>
      <c r="H511" s="47">
        <v>15</v>
      </c>
      <c r="I511" s="60">
        <v>26</v>
      </c>
      <c r="K511" s="47"/>
      <c r="M511" s="47"/>
      <c r="O511" s="47"/>
      <c r="Q511" s="60"/>
    </row>
    <row r="512" spans="1:17" ht="14.25" customHeight="1" x14ac:dyDescent="0.25">
      <c r="B512" s="46" t="s">
        <v>95</v>
      </c>
      <c r="C512" s="47">
        <v>4</v>
      </c>
      <c r="D512" s="47">
        <v>0</v>
      </c>
      <c r="E512" s="47">
        <v>4</v>
      </c>
      <c r="F512" s="47">
        <v>0</v>
      </c>
      <c r="G512" s="47">
        <v>1</v>
      </c>
      <c r="H512" s="47">
        <v>0</v>
      </c>
      <c r="I512" s="60">
        <v>1</v>
      </c>
      <c r="K512" s="47"/>
      <c r="M512" s="47"/>
      <c r="O512" s="47"/>
      <c r="Q512" s="60"/>
    </row>
    <row r="513" spans="1:17" ht="14.25" customHeight="1" thickBot="1" x14ac:dyDescent="0.3">
      <c r="B513" s="49" t="s">
        <v>96</v>
      </c>
      <c r="C513" s="50">
        <v>1</v>
      </c>
      <c r="D513" s="50">
        <v>2</v>
      </c>
      <c r="E513" s="50">
        <v>3</v>
      </c>
      <c r="F513" s="50">
        <v>4</v>
      </c>
      <c r="G513" s="50">
        <v>4</v>
      </c>
      <c r="H513" s="50">
        <v>2</v>
      </c>
      <c r="I513" s="62">
        <v>2</v>
      </c>
      <c r="K513" s="50"/>
      <c r="M513" s="50"/>
      <c r="O513" s="50"/>
      <c r="Q513" s="62"/>
    </row>
    <row r="514" spans="1:17" ht="14.25" hidden="1" customHeight="1" thickBot="1" x14ac:dyDescent="0.3"/>
    <row r="515" spans="1:17" ht="14.25" hidden="1" customHeight="1" thickBot="1" x14ac:dyDescent="0.3">
      <c r="B515" s="38"/>
      <c r="C515" s="54" t="s">
        <v>9</v>
      </c>
      <c r="D515" s="54" t="s">
        <v>10</v>
      </c>
      <c r="E515" s="54" t="s">
        <v>11</v>
      </c>
      <c r="F515" s="54" t="s">
        <v>97</v>
      </c>
      <c r="G515" s="54" t="s">
        <v>98</v>
      </c>
      <c r="H515" s="54" t="s">
        <v>99</v>
      </c>
      <c r="I515" s="65" t="s">
        <v>100</v>
      </c>
      <c r="J515" s="54"/>
      <c r="L515" s="54"/>
      <c r="O515" s="54"/>
      <c r="Q515" s="65"/>
    </row>
    <row r="516" spans="1:17" ht="14.25" customHeight="1" thickBot="1" x14ac:dyDescent="0.3">
      <c r="A516" s="55" t="s">
        <v>61</v>
      </c>
      <c r="B516" s="56" t="s">
        <v>88</v>
      </c>
      <c r="C516" s="57" t="s">
        <v>87</v>
      </c>
      <c r="D516" s="57" t="s">
        <v>68</v>
      </c>
      <c r="E516" s="57" t="s">
        <v>69</v>
      </c>
      <c r="F516" s="57" t="s">
        <v>70</v>
      </c>
      <c r="G516" s="57" t="s">
        <v>9</v>
      </c>
      <c r="H516" s="57" t="s">
        <v>0</v>
      </c>
      <c r="I516" s="64" t="s">
        <v>12</v>
      </c>
      <c r="J516" s="57"/>
      <c r="L516" s="57"/>
      <c r="O516" s="57"/>
      <c r="Q516" s="64"/>
    </row>
    <row r="517" spans="1:17" ht="14.25" customHeight="1" x14ac:dyDescent="0.25">
      <c r="B517" s="42" t="s">
        <v>90</v>
      </c>
      <c r="C517" s="43">
        <v>27</v>
      </c>
      <c r="D517" s="43">
        <v>25</v>
      </c>
      <c r="E517" s="43">
        <v>27</v>
      </c>
      <c r="F517" s="43">
        <v>28</v>
      </c>
      <c r="G517" s="43">
        <v>26</v>
      </c>
      <c r="H517" s="43">
        <v>30</v>
      </c>
      <c r="I517" s="58">
        <v>32</v>
      </c>
      <c r="J517" s="43"/>
      <c r="L517" s="43"/>
      <c r="O517" s="43"/>
      <c r="Q517" s="58"/>
    </row>
    <row r="518" spans="1:17" ht="14.25" customHeight="1" x14ac:dyDescent="0.25">
      <c r="B518" s="44" t="s">
        <v>91</v>
      </c>
      <c r="C518" s="45">
        <v>9</v>
      </c>
      <c r="D518" s="45">
        <v>10</v>
      </c>
      <c r="E518" s="45">
        <v>4</v>
      </c>
      <c r="F518" s="45">
        <v>9</v>
      </c>
      <c r="G518" s="45">
        <v>11</v>
      </c>
      <c r="H518" s="45">
        <v>10</v>
      </c>
      <c r="I518" s="59">
        <v>10</v>
      </c>
      <c r="J518" s="45"/>
      <c r="L518" s="45"/>
      <c r="O518" s="45"/>
      <c r="Q518" s="59"/>
    </row>
    <row r="519" spans="1:17" ht="14.25" customHeight="1" x14ac:dyDescent="0.25">
      <c r="B519" s="46" t="s">
        <v>92</v>
      </c>
      <c r="C519" s="47">
        <v>4</v>
      </c>
      <c r="D519" s="47">
        <v>5</v>
      </c>
      <c r="E519" s="47">
        <v>4</v>
      </c>
      <c r="F519" s="47">
        <v>8</v>
      </c>
      <c r="G519" s="47">
        <v>5</v>
      </c>
      <c r="H519" s="47">
        <v>6</v>
      </c>
      <c r="I519" s="60">
        <v>3</v>
      </c>
      <c r="J519" s="47"/>
      <c r="L519" s="47"/>
      <c r="O519" s="47"/>
      <c r="Q519" s="60"/>
    </row>
    <row r="520" spans="1:17" ht="14.25" customHeight="1" x14ac:dyDescent="0.25">
      <c r="B520" s="46" t="s">
        <v>93</v>
      </c>
      <c r="C520" s="48">
        <v>22</v>
      </c>
      <c r="D520" s="48">
        <v>16</v>
      </c>
      <c r="E520" s="48">
        <v>16</v>
      </c>
      <c r="F520" s="48">
        <v>16</v>
      </c>
      <c r="G520" s="48">
        <v>19</v>
      </c>
      <c r="H520" s="48">
        <v>21</v>
      </c>
      <c r="I520" s="61">
        <v>22</v>
      </c>
      <c r="J520" s="48"/>
      <c r="L520" s="48"/>
      <c r="O520" s="48"/>
      <c r="Q520" s="61"/>
    </row>
    <row r="521" spans="1:17" ht="14.25" customHeight="1" x14ac:dyDescent="0.25">
      <c r="B521" s="46" t="s">
        <v>94</v>
      </c>
      <c r="C521" s="47">
        <v>9</v>
      </c>
      <c r="D521" s="47">
        <v>9</v>
      </c>
      <c r="E521" s="47">
        <v>15</v>
      </c>
      <c r="F521" s="47">
        <v>13</v>
      </c>
      <c r="G521" s="47">
        <v>9</v>
      </c>
      <c r="H521" s="47">
        <v>12</v>
      </c>
      <c r="I521" s="60">
        <v>16</v>
      </c>
      <c r="J521" s="47"/>
      <c r="L521" s="47"/>
      <c r="O521" s="47"/>
      <c r="Q521" s="60"/>
    </row>
    <row r="522" spans="1:17" ht="14.25" customHeight="1" x14ac:dyDescent="0.25">
      <c r="B522" s="46" t="s">
        <v>95</v>
      </c>
      <c r="C522" s="47">
        <v>7</v>
      </c>
      <c r="D522" s="47">
        <v>3</v>
      </c>
      <c r="E522" s="47">
        <v>4</v>
      </c>
      <c r="F522" s="47">
        <v>0</v>
      </c>
      <c r="G522" s="47">
        <v>2</v>
      </c>
      <c r="H522" s="47">
        <v>1</v>
      </c>
      <c r="I522" s="60">
        <v>0</v>
      </c>
      <c r="J522" s="47"/>
      <c r="L522" s="47"/>
      <c r="O522" s="47"/>
      <c r="Q522" s="60"/>
    </row>
    <row r="523" spans="1:17" ht="14.25" customHeight="1" thickBot="1" x14ac:dyDescent="0.3">
      <c r="B523" s="49" t="s">
        <v>96</v>
      </c>
      <c r="C523" s="50">
        <v>2</v>
      </c>
      <c r="D523" s="50">
        <v>3</v>
      </c>
      <c r="E523" s="50">
        <v>4</v>
      </c>
      <c r="F523" s="50">
        <v>6</v>
      </c>
      <c r="G523" s="50">
        <v>4</v>
      </c>
      <c r="H523" s="50">
        <v>7</v>
      </c>
      <c r="I523" s="62">
        <v>6</v>
      </c>
      <c r="J523" s="50"/>
      <c r="L523" s="50"/>
      <c r="O523" s="50"/>
      <c r="Q523" s="62"/>
    </row>
    <row r="524" spans="1:17" ht="14.25" hidden="1" customHeight="1" thickBot="1" x14ac:dyDescent="0.3"/>
    <row r="525" spans="1:17" ht="14.25" hidden="1" customHeight="1" thickBot="1" x14ac:dyDescent="0.3">
      <c r="B525" s="38"/>
      <c r="C525" s="54" t="s">
        <v>2</v>
      </c>
      <c r="D525" s="54" t="s">
        <v>9</v>
      </c>
      <c r="E525" s="54" t="s">
        <v>1</v>
      </c>
      <c r="F525" s="54" t="s">
        <v>10</v>
      </c>
      <c r="G525" s="54" t="s">
        <v>0</v>
      </c>
      <c r="H525" s="54" t="s">
        <v>11</v>
      </c>
      <c r="I525" s="54" t="s">
        <v>97</v>
      </c>
      <c r="J525" s="54" t="s">
        <v>98</v>
      </c>
      <c r="K525" s="54" t="s">
        <v>99</v>
      </c>
      <c r="L525" s="53" t="s">
        <v>100</v>
      </c>
      <c r="N525" s="54"/>
      <c r="P525" s="53"/>
    </row>
    <row r="526" spans="1:17" ht="14.25" customHeight="1" thickBot="1" x14ac:dyDescent="0.3">
      <c r="A526" s="55" t="s">
        <v>62</v>
      </c>
      <c r="B526" s="56" t="s">
        <v>88</v>
      </c>
      <c r="C526" s="57" t="s">
        <v>89</v>
      </c>
      <c r="D526" s="57" t="s">
        <v>87</v>
      </c>
      <c r="E526" s="57" t="s">
        <v>82</v>
      </c>
      <c r="F526" s="57" t="s">
        <v>68</v>
      </c>
      <c r="G526" s="57" t="s">
        <v>4</v>
      </c>
      <c r="H526" s="57" t="s">
        <v>69</v>
      </c>
      <c r="I526" s="57" t="s">
        <v>70</v>
      </c>
      <c r="J526" s="57" t="s">
        <v>9</v>
      </c>
      <c r="K526" s="57" t="s">
        <v>10</v>
      </c>
      <c r="L526" s="57" t="s">
        <v>11</v>
      </c>
      <c r="N526" s="57"/>
      <c r="P526" s="57"/>
    </row>
    <row r="527" spans="1:17" ht="14.25" customHeight="1" x14ac:dyDescent="0.25">
      <c r="B527" s="42" t="s">
        <v>90</v>
      </c>
      <c r="C527" s="43">
        <v>48</v>
      </c>
      <c r="D527" s="43">
        <v>50</v>
      </c>
      <c r="E527" s="43">
        <v>48</v>
      </c>
      <c r="F527" s="43">
        <v>51</v>
      </c>
      <c r="G527" s="43">
        <v>50</v>
      </c>
      <c r="H527" s="43">
        <v>51</v>
      </c>
      <c r="I527" s="43">
        <v>50</v>
      </c>
      <c r="J527" s="43">
        <v>51</v>
      </c>
      <c r="K527" s="43">
        <v>50</v>
      </c>
      <c r="L527" s="43">
        <v>51</v>
      </c>
      <c r="N527" s="43"/>
      <c r="P527" s="43"/>
    </row>
    <row r="528" spans="1:17" ht="14.25" customHeight="1" x14ac:dyDescent="0.25">
      <c r="B528" s="44" t="s">
        <v>91</v>
      </c>
      <c r="C528" s="45">
        <v>25</v>
      </c>
      <c r="D528" s="45">
        <v>33</v>
      </c>
      <c r="E528" s="45">
        <v>16</v>
      </c>
      <c r="F528" s="45">
        <v>24</v>
      </c>
      <c r="G528" s="45">
        <v>28</v>
      </c>
      <c r="H528" s="45">
        <v>34</v>
      </c>
      <c r="I528" s="45">
        <v>27</v>
      </c>
      <c r="J528" s="45">
        <v>20</v>
      </c>
      <c r="K528" s="45">
        <v>31</v>
      </c>
      <c r="L528" s="45">
        <v>37</v>
      </c>
      <c r="N528" s="45"/>
      <c r="P528" s="45"/>
    </row>
    <row r="529" spans="1:17" ht="14.25" customHeight="1" x14ac:dyDescent="0.25">
      <c r="B529" s="46" t="s">
        <v>92</v>
      </c>
      <c r="C529" s="47">
        <v>24</v>
      </c>
      <c r="D529" s="47">
        <v>31</v>
      </c>
      <c r="E529" s="47">
        <v>13</v>
      </c>
      <c r="F529" s="47">
        <v>23</v>
      </c>
      <c r="G529" s="47">
        <v>25</v>
      </c>
      <c r="H529" s="47">
        <v>29</v>
      </c>
      <c r="I529" s="47">
        <v>23</v>
      </c>
      <c r="J529" s="47">
        <v>20</v>
      </c>
      <c r="K529" s="47">
        <v>26</v>
      </c>
      <c r="L529" s="47">
        <v>32</v>
      </c>
      <c r="N529" s="47"/>
      <c r="P529" s="47"/>
    </row>
    <row r="530" spans="1:17" ht="14.25" customHeight="1" x14ac:dyDescent="0.25">
      <c r="B530" s="46" t="s">
        <v>93</v>
      </c>
      <c r="C530" s="48">
        <v>34</v>
      </c>
      <c r="D530" s="48">
        <v>38</v>
      </c>
      <c r="E530" s="48">
        <v>21</v>
      </c>
      <c r="F530" s="48">
        <v>36</v>
      </c>
      <c r="G530" s="48">
        <v>40</v>
      </c>
      <c r="H530" s="48">
        <v>43</v>
      </c>
      <c r="I530" s="48">
        <v>43</v>
      </c>
      <c r="J530" s="48">
        <v>39</v>
      </c>
      <c r="K530" s="48">
        <v>46</v>
      </c>
      <c r="L530" s="48">
        <v>44</v>
      </c>
      <c r="N530" s="48"/>
      <c r="P530" s="48"/>
    </row>
    <row r="531" spans="1:17" ht="14.25" customHeight="1" x14ac:dyDescent="0.25">
      <c r="B531" s="46" t="s">
        <v>94</v>
      </c>
      <c r="C531" s="47">
        <v>10</v>
      </c>
      <c r="D531" s="47">
        <v>10</v>
      </c>
      <c r="E531" s="47">
        <v>20</v>
      </c>
      <c r="F531" s="47">
        <v>9</v>
      </c>
      <c r="G531" s="47">
        <v>4</v>
      </c>
      <c r="H531" s="47">
        <v>9</v>
      </c>
      <c r="I531" s="47">
        <v>9</v>
      </c>
      <c r="J531" s="47">
        <v>16</v>
      </c>
      <c r="K531" s="47">
        <v>13</v>
      </c>
      <c r="L531" s="47">
        <v>7</v>
      </c>
      <c r="N531" s="47"/>
      <c r="P531" s="47"/>
    </row>
    <row r="532" spans="1:17" ht="14.25" customHeight="1" x14ac:dyDescent="0.25">
      <c r="B532" s="46" t="s">
        <v>95</v>
      </c>
      <c r="C532" s="47">
        <v>7</v>
      </c>
      <c r="D532" s="47">
        <v>3</v>
      </c>
      <c r="E532" s="47">
        <v>2</v>
      </c>
      <c r="F532" s="47">
        <v>3</v>
      </c>
      <c r="G532" s="47">
        <v>2</v>
      </c>
      <c r="H532" s="47">
        <v>2</v>
      </c>
      <c r="I532" s="47">
        <v>3</v>
      </c>
      <c r="J532" s="47">
        <v>0</v>
      </c>
      <c r="K532" s="47">
        <v>0</v>
      </c>
      <c r="L532" s="47">
        <v>1</v>
      </c>
      <c r="N532" s="47"/>
      <c r="P532" s="47"/>
    </row>
    <row r="533" spans="1:17" ht="14.25" customHeight="1" thickBot="1" x14ac:dyDescent="0.3">
      <c r="B533" s="49" t="s">
        <v>96</v>
      </c>
      <c r="C533" s="50">
        <v>6</v>
      </c>
      <c r="D533" s="50">
        <v>4</v>
      </c>
      <c r="E533" s="50">
        <v>10</v>
      </c>
      <c r="F533" s="50">
        <v>15</v>
      </c>
      <c r="G533" s="50">
        <v>16</v>
      </c>
      <c r="H533" s="50">
        <v>6</v>
      </c>
      <c r="I533" s="50">
        <v>11</v>
      </c>
      <c r="J533" s="50">
        <v>15</v>
      </c>
      <c r="K533" s="50">
        <v>6</v>
      </c>
      <c r="L533" s="50">
        <v>6</v>
      </c>
      <c r="N533" s="50"/>
      <c r="P533" s="50"/>
    </row>
    <row r="534" spans="1:17" ht="14.25" hidden="1" customHeight="1" thickBot="1" x14ac:dyDescent="0.3"/>
    <row r="535" spans="1:17" ht="14.25" hidden="1" customHeight="1" thickBot="1" x14ac:dyDescent="0.3">
      <c r="B535" s="38"/>
      <c r="C535" s="54" t="s">
        <v>70</v>
      </c>
      <c r="D535" s="54" t="s">
        <v>9</v>
      </c>
      <c r="E535" s="54" t="s">
        <v>10</v>
      </c>
      <c r="F535" s="54" t="s">
        <v>11</v>
      </c>
      <c r="G535" s="54" t="s">
        <v>97</v>
      </c>
      <c r="H535" s="54" t="s">
        <v>98</v>
      </c>
      <c r="I535" s="54" t="s">
        <v>99</v>
      </c>
      <c r="J535" s="54" t="s">
        <v>100</v>
      </c>
      <c r="K535" s="54"/>
      <c r="M535" s="54"/>
      <c r="O535" s="54"/>
      <c r="Q535" s="54"/>
    </row>
    <row r="536" spans="1:17" ht="14.25" customHeight="1" thickBot="1" x14ac:dyDescent="0.3">
      <c r="A536" s="55" t="s">
        <v>63</v>
      </c>
      <c r="B536" s="56" t="s">
        <v>88</v>
      </c>
      <c r="C536" s="57" t="s">
        <v>89</v>
      </c>
      <c r="D536" s="57" t="s">
        <v>82</v>
      </c>
      <c r="E536" s="57" t="s">
        <v>4</v>
      </c>
      <c r="F536" s="57" t="s">
        <v>3</v>
      </c>
      <c r="G536" s="57" t="s">
        <v>2</v>
      </c>
      <c r="H536" s="57" t="s">
        <v>1</v>
      </c>
      <c r="I536" s="57" t="s">
        <v>0</v>
      </c>
      <c r="J536" s="57" t="s">
        <v>12</v>
      </c>
      <c r="K536" s="57"/>
      <c r="M536" s="57"/>
      <c r="O536" s="57"/>
      <c r="Q536" s="57"/>
    </row>
    <row r="537" spans="1:17" ht="14.25" customHeight="1" x14ac:dyDescent="0.25">
      <c r="B537" s="42" t="s">
        <v>90</v>
      </c>
      <c r="C537" s="43">
        <v>22</v>
      </c>
      <c r="D537" s="43">
        <v>18</v>
      </c>
      <c r="E537" s="43">
        <v>17</v>
      </c>
      <c r="F537" s="43">
        <v>22</v>
      </c>
      <c r="G537" s="43">
        <v>27</v>
      </c>
      <c r="H537" s="43">
        <v>27</v>
      </c>
      <c r="I537" s="43">
        <v>26</v>
      </c>
      <c r="J537" s="43">
        <v>42</v>
      </c>
      <c r="K537" s="43"/>
      <c r="M537" s="43"/>
      <c r="O537" s="43"/>
      <c r="Q537" s="43"/>
    </row>
    <row r="538" spans="1:17" ht="14.25" customHeight="1" x14ac:dyDescent="0.25">
      <c r="B538" s="44" t="s">
        <v>91</v>
      </c>
      <c r="C538" s="45">
        <v>5</v>
      </c>
      <c r="D538" s="45">
        <v>6</v>
      </c>
      <c r="E538" s="45">
        <v>0</v>
      </c>
      <c r="F538" s="45">
        <v>3</v>
      </c>
      <c r="G538" s="45">
        <v>4</v>
      </c>
      <c r="H538" s="45">
        <v>5</v>
      </c>
      <c r="I538" s="45">
        <v>4</v>
      </c>
      <c r="J538" s="45">
        <v>16</v>
      </c>
      <c r="K538" s="45"/>
      <c r="M538" s="45"/>
      <c r="O538" s="45"/>
      <c r="Q538" s="45"/>
    </row>
    <row r="539" spans="1:17" ht="14.25" customHeight="1" x14ac:dyDescent="0.25">
      <c r="B539" s="46" t="s">
        <v>92</v>
      </c>
      <c r="C539" s="47">
        <v>1</v>
      </c>
      <c r="D539" s="47">
        <v>2</v>
      </c>
      <c r="E539" s="47">
        <v>0</v>
      </c>
      <c r="F539" s="47">
        <v>1</v>
      </c>
      <c r="G539" s="47">
        <v>2</v>
      </c>
      <c r="H539" s="47">
        <v>2</v>
      </c>
      <c r="I539" s="47">
        <v>2</v>
      </c>
      <c r="J539" s="47">
        <v>8</v>
      </c>
      <c r="K539" s="47"/>
      <c r="M539" s="47"/>
      <c r="O539" s="47"/>
      <c r="Q539" s="47"/>
    </row>
    <row r="540" spans="1:17" ht="14.25" customHeight="1" x14ac:dyDescent="0.25">
      <c r="B540" s="46" t="s">
        <v>93</v>
      </c>
      <c r="C540" s="48">
        <v>8</v>
      </c>
      <c r="D540" s="48">
        <v>11</v>
      </c>
      <c r="E540" s="48">
        <v>7</v>
      </c>
      <c r="F540" s="48">
        <v>7</v>
      </c>
      <c r="G540" s="48">
        <v>4</v>
      </c>
      <c r="H540" s="48">
        <v>13</v>
      </c>
      <c r="I540" s="48">
        <v>8</v>
      </c>
      <c r="J540" s="48">
        <v>22</v>
      </c>
      <c r="K540" s="48"/>
      <c r="M540" s="48"/>
      <c r="O540" s="48"/>
      <c r="Q540" s="48"/>
    </row>
    <row r="541" spans="1:17" ht="14.25" customHeight="1" x14ac:dyDescent="0.25">
      <c r="B541" s="46" t="s">
        <v>94</v>
      </c>
      <c r="C541" s="47">
        <v>9</v>
      </c>
      <c r="D541" s="47">
        <v>8</v>
      </c>
      <c r="E541" s="47">
        <v>13</v>
      </c>
      <c r="F541" s="47">
        <v>14</v>
      </c>
      <c r="G541" s="47">
        <v>20</v>
      </c>
      <c r="H541" s="47">
        <v>13</v>
      </c>
      <c r="I541" s="47">
        <v>20</v>
      </c>
      <c r="J541" s="47">
        <v>20</v>
      </c>
      <c r="K541" s="47"/>
      <c r="M541" s="47"/>
      <c r="O541" s="47"/>
      <c r="Q541" s="47"/>
    </row>
    <row r="542" spans="1:17" ht="14.25" customHeight="1" x14ac:dyDescent="0.25">
      <c r="B542" s="46" t="s">
        <v>95</v>
      </c>
      <c r="C542" s="47">
        <v>8</v>
      </c>
      <c r="D542" s="47">
        <v>1</v>
      </c>
      <c r="E542" s="47">
        <v>2</v>
      </c>
      <c r="F542" s="47">
        <v>1</v>
      </c>
      <c r="G542" s="47">
        <v>2</v>
      </c>
      <c r="H542" s="47">
        <v>2</v>
      </c>
      <c r="I542" s="47">
        <v>0</v>
      </c>
      <c r="J542" s="47">
        <v>0</v>
      </c>
      <c r="K542" s="47"/>
      <c r="M542" s="47"/>
      <c r="O542" s="47"/>
      <c r="Q542" s="47"/>
    </row>
    <row r="543" spans="1:17" ht="14.25" customHeight="1" thickBot="1" x14ac:dyDescent="0.3">
      <c r="B543" s="49" t="s">
        <v>96</v>
      </c>
      <c r="C543" s="50">
        <v>0</v>
      </c>
      <c r="D543" s="50">
        <v>3</v>
      </c>
      <c r="E543" s="50">
        <v>2</v>
      </c>
      <c r="F543" s="50">
        <v>4</v>
      </c>
      <c r="G543" s="50">
        <v>1</v>
      </c>
      <c r="H543" s="50">
        <v>7</v>
      </c>
      <c r="I543" s="50">
        <v>2</v>
      </c>
      <c r="J543" s="50">
        <v>6</v>
      </c>
      <c r="K543" s="50"/>
      <c r="M543" s="50"/>
      <c r="O543" s="50"/>
      <c r="Q543" s="50"/>
    </row>
    <row r="544" spans="1:17" ht="14.25" hidden="1" customHeight="1" thickBot="1" x14ac:dyDescent="0.3"/>
    <row r="545" spans="1:17" ht="14.25" hidden="1" customHeight="1" thickBot="1" x14ac:dyDescent="0.3">
      <c r="B545" s="38"/>
      <c r="C545" s="54" t="s">
        <v>9</v>
      </c>
      <c r="D545" s="54" t="s">
        <v>10</v>
      </c>
      <c r="E545" s="54" t="s">
        <v>11</v>
      </c>
      <c r="F545" s="54" t="s">
        <v>97</v>
      </c>
      <c r="G545" s="54" t="s">
        <v>98</v>
      </c>
      <c r="H545" s="54" t="s">
        <v>99</v>
      </c>
      <c r="I545" s="65" t="s">
        <v>100</v>
      </c>
      <c r="J545" s="54"/>
      <c r="L545" s="54"/>
      <c r="N545" s="54"/>
      <c r="P545" s="65"/>
    </row>
    <row r="546" spans="1:17" ht="14.25" customHeight="1" thickBot="1" x14ac:dyDescent="0.3">
      <c r="A546" s="55" t="s">
        <v>64</v>
      </c>
      <c r="B546" s="56" t="s">
        <v>88</v>
      </c>
      <c r="C546" s="57" t="s">
        <v>87</v>
      </c>
      <c r="D546" s="57" t="s">
        <v>68</v>
      </c>
      <c r="E546" s="57" t="s">
        <v>69</v>
      </c>
      <c r="F546" s="57" t="s">
        <v>70</v>
      </c>
      <c r="G546" s="57" t="s">
        <v>9</v>
      </c>
      <c r="H546" s="57" t="s">
        <v>10</v>
      </c>
      <c r="I546" s="64" t="s">
        <v>11</v>
      </c>
      <c r="J546" s="57"/>
      <c r="L546" s="57"/>
      <c r="N546" s="57"/>
      <c r="P546" s="64"/>
    </row>
    <row r="547" spans="1:17" ht="14.25" customHeight="1" x14ac:dyDescent="0.25">
      <c r="B547" s="42" t="s">
        <v>90</v>
      </c>
      <c r="C547" s="43">
        <v>49</v>
      </c>
      <c r="D547" s="43">
        <v>50</v>
      </c>
      <c r="E547" s="43">
        <v>50</v>
      </c>
      <c r="F547" s="43">
        <v>50</v>
      </c>
      <c r="G547" s="43">
        <v>49</v>
      </c>
      <c r="H547" s="43">
        <v>48</v>
      </c>
      <c r="I547" s="58">
        <v>49</v>
      </c>
      <c r="J547" s="43"/>
      <c r="L547" s="43"/>
      <c r="N547" s="43"/>
      <c r="P547" s="58"/>
    </row>
    <row r="548" spans="1:17" ht="14.25" customHeight="1" x14ac:dyDescent="0.25">
      <c r="B548" s="44" t="s">
        <v>91</v>
      </c>
      <c r="C548" s="45">
        <v>32</v>
      </c>
      <c r="D548" s="45">
        <v>22</v>
      </c>
      <c r="E548" s="45">
        <v>39</v>
      </c>
      <c r="F548" s="45">
        <v>41</v>
      </c>
      <c r="G548" s="45">
        <v>25</v>
      </c>
      <c r="H548" s="45">
        <v>26</v>
      </c>
      <c r="I548" s="59">
        <v>33</v>
      </c>
      <c r="J548" s="45"/>
      <c r="L548" s="45"/>
      <c r="N548" s="45"/>
      <c r="P548" s="59"/>
    </row>
    <row r="549" spans="1:17" ht="14.25" customHeight="1" x14ac:dyDescent="0.25">
      <c r="B549" s="46" t="s">
        <v>92</v>
      </c>
      <c r="C549" s="47">
        <v>24</v>
      </c>
      <c r="D549" s="47">
        <v>17</v>
      </c>
      <c r="E549" s="47">
        <v>24</v>
      </c>
      <c r="F549" s="47">
        <v>19</v>
      </c>
      <c r="G549" s="47">
        <v>18</v>
      </c>
      <c r="H549" s="47">
        <v>5</v>
      </c>
      <c r="I549" s="60">
        <v>6</v>
      </c>
      <c r="J549" s="47"/>
      <c r="L549" s="47"/>
      <c r="N549" s="47"/>
      <c r="P549" s="60"/>
    </row>
    <row r="550" spans="1:17" ht="14.25" customHeight="1" x14ac:dyDescent="0.25">
      <c r="B550" s="46" t="s">
        <v>93</v>
      </c>
      <c r="C550" s="48">
        <v>41</v>
      </c>
      <c r="D550" s="48">
        <v>40</v>
      </c>
      <c r="E550" s="48">
        <v>43</v>
      </c>
      <c r="F550" s="48">
        <v>45</v>
      </c>
      <c r="G550" s="48">
        <v>33</v>
      </c>
      <c r="H550" s="48">
        <v>35</v>
      </c>
      <c r="I550" s="61">
        <v>43</v>
      </c>
      <c r="J550" s="48"/>
      <c r="L550" s="48"/>
      <c r="N550" s="48"/>
      <c r="P550" s="61"/>
    </row>
    <row r="551" spans="1:17" ht="14.25" customHeight="1" x14ac:dyDescent="0.25">
      <c r="B551" s="46" t="s">
        <v>94</v>
      </c>
      <c r="C551" s="47">
        <v>8</v>
      </c>
      <c r="D551" s="47">
        <v>15</v>
      </c>
      <c r="E551" s="47">
        <v>7</v>
      </c>
      <c r="F551" s="47">
        <v>7</v>
      </c>
      <c r="G551" s="47">
        <v>16</v>
      </c>
      <c r="H551" s="47">
        <v>14</v>
      </c>
      <c r="I551" s="60">
        <v>9</v>
      </c>
      <c r="J551" s="47"/>
      <c r="L551" s="47"/>
      <c r="N551" s="47"/>
      <c r="P551" s="60"/>
    </row>
    <row r="552" spans="1:17" ht="14.25" customHeight="1" x14ac:dyDescent="0.25">
      <c r="B552" s="46" t="s">
        <v>95</v>
      </c>
      <c r="C552" s="47">
        <v>6</v>
      </c>
      <c r="D552" s="47">
        <v>2</v>
      </c>
      <c r="E552" s="47">
        <v>0</v>
      </c>
      <c r="F552" s="47">
        <v>0</v>
      </c>
      <c r="G552" s="47">
        <v>0</v>
      </c>
      <c r="H552" s="47">
        <v>0</v>
      </c>
      <c r="I552" s="60">
        <v>2</v>
      </c>
      <c r="J552" s="47"/>
      <c r="L552" s="47"/>
      <c r="N552" s="47"/>
      <c r="P552" s="60"/>
    </row>
    <row r="553" spans="1:17" ht="14.25" customHeight="1" thickBot="1" x14ac:dyDescent="0.3">
      <c r="B553" s="49" t="s">
        <v>96</v>
      </c>
      <c r="C553" s="50">
        <v>3</v>
      </c>
      <c r="D553" s="50">
        <v>11</v>
      </c>
      <c r="E553" s="50">
        <v>4</v>
      </c>
      <c r="F553" s="50">
        <v>2</v>
      </c>
      <c r="G553" s="50">
        <v>8</v>
      </c>
      <c r="H553" s="50">
        <v>8</v>
      </c>
      <c r="I553" s="62">
        <v>5</v>
      </c>
      <c r="J553" s="50"/>
      <c r="L553" s="50"/>
      <c r="N553" s="50"/>
      <c r="P553" s="62"/>
    </row>
    <row r="554" spans="1:17" ht="14.25" hidden="1" customHeight="1" thickBot="1" x14ac:dyDescent="0.3"/>
    <row r="555" spans="1:17" ht="14.25" hidden="1" customHeight="1" thickBot="1" x14ac:dyDescent="0.3">
      <c r="B555" s="38"/>
      <c r="C555" s="52"/>
      <c r="D555" s="52"/>
      <c r="E555" s="52"/>
      <c r="F555" s="52"/>
      <c r="G555" s="52"/>
      <c r="H555" s="52"/>
      <c r="I555" s="52"/>
      <c r="J555" s="52"/>
      <c r="K555" s="52"/>
      <c r="L555" s="52"/>
      <c r="M555" s="52"/>
      <c r="N555" s="52"/>
      <c r="O555" s="52"/>
      <c r="P555" s="52"/>
      <c r="Q555" s="52"/>
    </row>
    <row r="556" spans="1:17" ht="14.25" customHeight="1" thickBot="1" x14ac:dyDescent="0.3">
      <c r="A556" s="98" t="s">
        <v>65</v>
      </c>
      <c r="B556" s="40" t="s">
        <v>88</v>
      </c>
      <c r="C556" s="41" t="s">
        <v>89</v>
      </c>
      <c r="D556" s="41" t="s">
        <v>87</v>
      </c>
      <c r="E556" s="41" t="s">
        <v>82</v>
      </c>
      <c r="F556" s="41" t="s">
        <v>68</v>
      </c>
      <c r="G556" s="41" t="s">
        <v>4</v>
      </c>
      <c r="H556" s="41" t="s">
        <v>69</v>
      </c>
      <c r="I556" s="41" t="s">
        <v>3</v>
      </c>
      <c r="J556" s="41" t="s">
        <v>70</v>
      </c>
      <c r="K556" s="41" t="s">
        <v>2</v>
      </c>
      <c r="L556" s="41" t="s">
        <v>9</v>
      </c>
      <c r="M556" s="41" t="s">
        <v>1</v>
      </c>
      <c r="N556" s="41" t="s">
        <v>10</v>
      </c>
      <c r="O556" s="41" t="s">
        <v>0</v>
      </c>
      <c r="P556" s="41" t="s">
        <v>11</v>
      </c>
      <c r="Q556" s="41" t="s">
        <v>12</v>
      </c>
    </row>
    <row r="557" spans="1:17" ht="14.25" customHeight="1" x14ac:dyDescent="0.25">
      <c r="A557" s="98"/>
      <c r="B557" s="42" t="s">
        <v>90</v>
      </c>
      <c r="C557" s="43">
        <v>81</v>
      </c>
      <c r="D557" s="43">
        <v>30</v>
      </c>
      <c r="E557" s="43">
        <v>97</v>
      </c>
      <c r="F557" s="43">
        <v>28</v>
      </c>
      <c r="G557" s="43">
        <v>44</v>
      </c>
      <c r="H557" s="43">
        <v>33</v>
      </c>
      <c r="I557" s="43">
        <v>42</v>
      </c>
      <c r="J557" s="43">
        <v>23</v>
      </c>
      <c r="K557" s="43">
        <v>0</v>
      </c>
      <c r="L557" s="43">
        <v>27</v>
      </c>
      <c r="M557" s="43">
        <v>0</v>
      </c>
      <c r="N557" s="43">
        <v>29</v>
      </c>
      <c r="O557" s="43">
        <v>0</v>
      </c>
      <c r="P557" s="43">
        <v>36</v>
      </c>
      <c r="Q557" s="43">
        <v>0</v>
      </c>
    </row>
    <row r="558" spans="1:17" ht="14.25" customHeight="1" x14ac:dyDescent="0.25">
      <c r="A558" s="98"/>
      <c r="B558" s="44" t="s">
        <v>91</v>
      </c>
      <c r="C558" s="45">
        <v>40</v>
      </c>
      <c r="D558" s="45">
        <v>6</v>
      </c>
      <c r="E558" s="45">
        <v>39</v>
      </c>
      <c r="F558" s="45">
        <v>10</v>
      </c>
      <c r="G558" s="45">
        <v>18</v>
      </c>
      <c r="H558" s="45">
        <v>13</v>
      </c>
      <c r="I558" s="45">
        <v>23</v>
      </c>
      <c r="J558" s="45">
        <v>7</v>
      </c>
      <c r="K558" s="45">
        <v>0</v>
      </c>
      <c r="L558" s="45">
        <v>8</v>
      </c>
      <c r="M558" s="45">
        <v>0</v>
      </c>
      <c r="N558" s="45">
        <v>12</v>
      </c>
      <c r="O558" s="45">
        <v>0</v>
      </c>
      <c r="P558" s="45">
        <v>11</v>
      </c>
      <c r="Q558" s="45">
        <v>0</v>
      </c>
    </row>
    <row r="559" spans="1:17" ht="14.25" customHeight="1" x14ac:dyDescent="0.25">
      <c r="A559" s="98"/>
      <c r="B559" s="46" t="s">
        <v>92</v>
      </c>
      <c r="C559" s="47">
        <v>29</v>
      </c>
      <c r="D559" s="47">
        <v>5</v>
      </c>
      <c r="E559" s="47">
        <v>31</v>
      </c>
      <c r="F559" s="47">
        <v>9</v>
      </c>
      <c r="G559" s="47">
        <v>9</v>
      </c>
      <c r="H559" s="47">
        <v>9</v>
      </c>
      <c r="I559" s="47">
        <v>14</v>
      </c>
      <c r="J559" s="47">
        <v>4</v>
      </c>
      <c r="K559" s="47">
        <v>0</v>
      </c>
      <c r="L559" s="47">
        <v>5</v>
      </c>
      <c r="M559" s="47">
        <v>0</v>
      </c>
      <c r="N559" s="47">
        <v>11</v>
      </c>
      <c r="O559" s="47">
        <v>0</v>
      </c>
      <c r="P559" s="47">
        <v>9</v>
      </c>
      <c r="Q559" s="45">
        <v>0</v>
      </c>
    </row>
    <row r="560" spans="1:17" ht="14.25" customHeight="1" x14ac:dyDescent="0.25">
      <c r="A560" s="98"/>
      <c r="B560" s="46" t="s">
        <v>93</v>
      </c>
      <c r="C560" s="48">
        <v>65</v>
      </c>
      <c r="D560" s="48">
        <v>24</v>
      </c>
      <c r="E560" s="48">
        <v>70</v>
      </c>
      <c r="F560" s="48">
        <v>22</v>
      </c>
      <c r="G560" s="48">
        <v>28</v>
      </c>
      <c r="H560" s="48">
        <v>25</v>
      </c>
      <c r="I560" s="48">
        <v>29</v>
      </c>
      <c r="J560" s="48">
        <v>13</v>
      </c>
      <c r="K560" s="48">
        <v>0</v>
      </c>
      <c r="L560" s="48">
        <v>16</v>
      </c>
      <c r="M560" s="48">
        <v>0</v>
      </c>
      <c r="N560" s="48">
        <v>18</v>
      </c>
      <c r="O560" s="48">
        <v>0</v>
      </c>
      <c r="P560" s="48">
        <v>19</v>
      </c>
      <c r="Q560" s="45">
        <v>0</v>
      </c>
    </row>
    <row r="561" spans="1:17" ht="14.25" customHeight="1" x14ac:dyDescent="0.25">
      <c r="A561" s="98"/>
      <c r="B561" s="46" t="s">
        <v>94</v>
      </c>
      <c r="C561" s="47">
        <v>19</v>
      </c>
      <c r="D561" s="47">
        <v>10</v>
      </c>
      <c r="E561" s="47">
        <v>31</v>
      </c>
      <c r="F561" s="47">
        <v>9</v>
      </c>
      <c r="G561" s="47">
        <v>18</v>
      </c>
      <c r="H561" s="47">
        <v>11</v>
      </c>
      <c r="I561" s="47">
        <v>15</v>
      </c>
      <c r="J561" s="47">
        <v>13</v>
      </c>
      <c r="K561" s="47">
        <v>0</v>
      </c>
      <c r="L561" s="47">
        <v>16</v>
      </c>
      <c r="M561" s="47">
        <v>0</v>
      </c>
      <c r="N561" s="47">
        <v>13</v>
      </c>
      <c r="O561" s="47">
        <v>0</v>
      </c>
      <c r="P561" s="47">
        <v>23</v>
      </c>
      <c r="Q561" s="45">
        <v>0</v>
      </c>
    </row>
    <row r="562" spans="1:17" ht="14.25" customHeight="1" x14ac:dyDescent="0.25">
      <c r="A562" s="98"/>
      <c r="B562" s="46" t="s">
        <v>95</v>
      </c>
      <c r="C562" s="47">
        <v>22</v>
      </c>
      <c r="D562" s="47">
        <v>9</v>
      </c>
      <c r="E562" s="47">
        <v>18</v>
      </c>
      <c r="F562" s="47">
        <v>4</v>
      </c>
      <c r="G562" s="47">
        <v>6</v>
      </c>
      <c r="H562" s="47">
        <v>3</v>
      </c>
      <c r="I562" s="47">
        <v>2</v>
      </c>
      <c r="J562" s="47">
        <v>2</v>
      </c>
      <c r="K562" s="47">
        <v>0</v>
      </c>
      <c r="L562" s="47">
        <v>0</v>
      </c>
      <c r="M562" s="47">
        <v>0</v>
      </c>
      <c r="N562" s="47">
        <v>0</v>
      </c>
      <c r="O562" s="47">
        <v>0</v>
      </c>
      <c r="P562" s="47">
        <v>0</v>
      </c>
      <c r="Q562" s="45">
        <v>0</v>
      </c>
    </row>
    <row r="563" spans="1:17" ht="14.25" customHeight="1" thickBot="1" x14ac:dyDescent="0.3">
      <c r="A563" s="98"/>
      <c r="B563" s="49" t="s">
        <v>96</v>
      </c>
      <c r="C563" s="50">
        <v>0</v>
      </c>
      <c r="D563" s="50">
        <v>5</v>
      </c>
      <c r="E563" s="50">
        <v>9</v>
      </c>
      <c r="F563" s="50">
        <v>5</v>
      </c>
      <c r="G563" s="50">
        <v>2</v>
      </c>
      <c r="H563" s="50">
        <v>6</v>
      </c>
      <c r="I563" s="50">
        <v>2</v>
      </c>
      <c r="J563" s="50">
        <v>1</v>
      </c>
      <c r="K563" s="50">
        <v>0</v>
      </c>
      <c r="L563" s="50">
        <v>3</v>
      </c>
      <c r="M563" s="50">
        <v>0</v>
      </c>
      <c r="N563" s="50">
        <v>4</v>
      </c>
      <c r="O563" s="50">
        <v>0</v>
      </c>
      <c r="P563" s="50">
        <v>2</v>
      </c>
      <c r="Q563" s="50">
        <v>0</v>
      </c>
    </row>
    <row r="564" spans="1:17" ht="14.25" hidden="1" customHeight="1" thickBot="1" x14ac:dyDescent="0.3">
      <c r="A564" s="98"/>
    </row>
    <row r="565" spans="1:17" ht="14.25" hidden="1" customHeight="1" thickBot="1" x14ac:dyDescent="0.3">
      <c r="B565" s="38"/>
      <c r="C565" s="63" t="s">
        <v>70</v>
      </c>
      <c r="D565" s="63" t="s">
        <v>9</v>
      </c>
      <c r="E565" s="63"/>
    </row>
    <row r="566" spans="1:17" ht="14.25" customHeight="1" thickBot="1" x14ac:dyDescent="0.3">
      <c r="A566" s="55" t="s">
        <v>84</v>
      </c>
      <c r="B566" s="56" t="s">
        <v>88</v>
      </c>
      <c r="C566" s="64" t="s">
        <v>89</v>
      </c>
      <c r="D566" s="64" t="s">
        <v>82</v>
      </c>
      <c r="E566" s="64"/>
    </row>
    <row r="567" spans="1:17" ht="14.25" customHeight="1" x14ac:dyDescent="0.25">
      <c r="B567" s="42" t="s">
        <v>90</v>
      </c>
      <c r="C567" s="58">
        <v>25</v>
      </c>
      <c r="D567" s="58">
        <v>31</v>
      </c>
      <c r="E567" s="58"/>
    </row>
    <row r="568" spans="1:17" ht="14.25" customHeight="1" x14ac:dyDescent="0.25">
      <c r="A568" s="55"/>
      <c r="B568" s="44" t="s">
        <v>91</v>
      </c>
      <c r="C568" s="59">
        <v>15</v>
      </c>
      <c r="D568" s="59">
        <v>17</v>
      </c>
      <c r="E568" s="59"/>
    </row>
    <row r="569" spans="1:17" ht="14.25" customHeight="1" x14ac:dyDescent="0.25">
      <c r="B569" s="46" t="s">
        <v>92</v>
      </c>
      <c r="C569" s="59">
        <v>10</v>
      </c>
      <c r="D569" s="59">
        <v>14</v>
      </c>
      <c r="E569" s="59"/>
    </row>
    <row r="570" spans="1:17" ht="14.25" customHeight="1" x14ac:dyDescent="0.25">
      <c r="B570" s="46" t="s">
        <v>93</v>
      </c>
      <c r="C570" s="59">
        <v>20</v>
      </c>
      <c r="D570" s="59">
        <v>22</v>
      </c>
      <c r="E570" s="59"/>
    </row>
    <row r="571" spans="1:17" ht="14.25" customHeight="1" x14ac:dyDescent="0.25">
      <c r="B571" s="46" t="s">
        <v>94</v>
      </c>
      <c r="C571" s="59">
        <v>4</v>
      </c>
      <c r="D571" s="59">
        <v>11</v>
      </c>
      <c r="E571" s="59"/>
    </row>
    <row r="572" spans="1:17" ht="14.25" customHeight="1" x14ac:dyDescent="0.25">
      <c r="B572" s="46" t="s">
        <v>95</v>
      </c>
      <c r="C572" s="59">
        <v>6</v>
      </c>
      <c r="D572" s="59">
        <v>2</v>
      </c>
      <c r="E572" s="59"/>
    </row>
    <row r="573" spans="1:17" ht="14.25" customHeight="1" thickBot="1" x14ac:dyDescent="0.3">
      <c r="B573" s="49" t="s">
        <v>96</v>
      </c>
      <c r="C573" s="62">
        <v>0</v>
      </c>
      <c r="D573" s="62">
        <v>1</v>
      </c>
      <c r="E573" s="62"/>
    </row>
    <row r="574" spans="1:17" ht="14.25" hidden="1" customHeight="1" thickBot="1" x14ac:dyDescent="0.3">
      <c r="A574" s="98"/>
    </row>
    <row r="575" spans="1:17" ht="14.25" hidden="1" customHeight="1" thickBot="1" x14ac:dyDescent="0.3">
      <c r="B575" s="38"/>
      <c r="C575" s="53" t="s">
        <v>9</v>
      </c>
      <c r="D575" s="53" t="s">
        <v>10</v>
      </c>
      <c r="E575" s="54" t="s">
        <v>11</v>
      </c>
      <c r="F575" s="54" t="s">
        <v>97</v>
      </c>
      <c r="G575" s="54"/>
      <c r="I575" s="54"/>
    </row>
    <row r="576" spans="1:17" ht="14.25" customHeight="1" thickBot="1" x14ac:dyDescent="0.3">
      <c r="A576" s="55" t="s">
        <v>66</v>
      </c>
      <c r="B576" s="56" t="s">
        <v>88</v>
      </c>
      <c r="C576" s="57" t="s">
        <v>89</v>
      </c>
      <c r="D576" s="57" t="s">
        <v>82</v>
      </c>
      <c r="E576" s="57" t="s">
        <v>4</v>
      </c>
      <c r="F576" s="57" t="s">
        <v>3</v>
      </c>
      <c r="G576" s="57"/>
      <c r="I576" s="57"/>
    </row>
    <row r="577" spans="1:16" ht="14.25" customHeight="1" x14ac:dyDescent="0.25">
      <c r="B577" s="42" t="s">
        <v>90</v>
      </c>
      <c r="C577" s="43">
        <v>40</v>
      </c>
      <c r="D577" s="43">
        <v>38</v>
      </c>
      <c r="E577" s="43">
        <v>44</v>
      </c>
      <c r="F577" s="43">
        <v>42</v>
      </c>
      <c r="G577" s="43"/>
      <c r="I577" s="43"/>
    </row>
    <row r="578" spans="1:16" ht="14.25" customHeight="1" x14ac:dyDescent="0.25">
      <c r="B578" s="44" t="s">
        <v>91</v>
      </c>
      <c r="C578" s="45">
        <v>15</v>
      </c>
      <c r="D578" s="45">
        <v>16</v>
      </c>
      <c r="E578" s="45">
        <v>18</v>
      </c>
      <c r="F578" s="45">
        <v>23</v>
      </c>
      <c r="G578" s="45"/>
      <c r="I578" s="45"/>
    </row>
    <row r="579" spans="1:16" ht="14.25" customHeight="1" x14ac:dyDescent="0.25">
      <c r="B579" s="46" t="s">
        <v>92</v>
      </c>
      <c r="C579" s="45">
        <v>10</v>
      </c>
      <c r="D579" s="45">
        <v>11</v>
      </c>
      <c r="E579" s="47">
        <v>9</v>
      </c>
      <c r="F579" s="47">
        <v>14</v>
      </c>
      <c r="G579" s="47"/>
      <c r="I579" s="47"/>
    </row>
    <row r="580" spans="1:16" ht="14.25" customHeight="1" x14ac:dyDescent="0.25">
      <c r="B580" s="46" t="s">
        <v>93</v>
      </c>
      <c r="C580" s="45">
        <v>31</v>
      </c>
      <c r="D580" s="45">
        <v>30</v>
      </c>
      <c r="E580" s="48">
        <v>28</v>
      </c>
      <c r="F580" s="48">
        <v>29</v>
      </c>
      <c r="G580" s="48"/>
      <c r="I580" s="48"/>
    </row>
    <row r="581" spans="1:16" ht="14.25" customHeight="1" x14ac:dyDescent="0.25">
      <c r="B581" s="46" t="s">
        <v>94</v>
      </c>
      <c r="C581" s="45">
        <v>13</v>
      </c>
      <c r="D581" s="45">
        <v>11</v>
      </c>
      <c r="E581" s="47">
        <v>18</v>
      </c>
      <c r="F581" s="47">
        <v>15</v>
      </c>
      <c r="G581" s="47"/>
      <c r="I581" s="47"/>
    </row>
    <row r="582" spans="1:16" ht="14.25" customHeight="1" x14ac:dyDescent="0.25">
      <c r="B582" s="46" t="s">
        <v>95</v>
      </c>
      <c r="C582" s="45">
        <v>12</v>
      </c>
      <c r="D582" s="45">
        <v>8</v>
      </c>
      <c r="E582" s="47">
        <v>6</v>
      </c>
      <c r="F582" s="47">
        <v>2</v>
      </c>
      <c r="G582" s="47"/>
      <c r="I582" s="47"/>
    </row>
    <row r="583" spans="1:16" ht="14.25" customHeight="1" thickBot="1" x14ac:dyDescent="0.3">
      <c r="B583" s="49" t="s">
        <v>96</v>
      </c>
      <c r="C583" s="50">
        <v>0</v>
      </c>
      <c r="D583" s="50">
        <v>3</v>
      </c>
      <c r="E583" s="50">
        <v>2</v>
      </c>
      <c r="F583" s="50">
        <v>2</v>
      </c>
      <c r="G583" s="50"/>
      <c r="I583" s="50"/>
    </row>
    <row r="584" spans="1:16" ht="15.75" hidden="1" thickBot="1" x14ac:dyDescent="0.3"/>
    <row r="585" spans="1:16" ht="14.25" hidden="1" customHeight="1" thickBot="1" x14ac:dyDescent="0.3">
      <c r="B585" s="38"/>
      <c r="C585" s="53" t="s">
        <v>9</v>
      </c>
      <c r="D585" s="53" t="s">
        <v>10</v>
      </c>
      <c r="E585" s="54" t="s">
        <v>11</v>
      </c>
      <c r="F585" s="54" t="s">
        <v>97</v>
      </c>
      <c r="G585" s="54" t="s">
        <v>98</v>
      </c>
      <c r="H585" s="54" t="s">
        <v>99</v>
      </c>
      <c r="I585" s="54" t="s">
        <v>100</v>
      </c>
      <c r="J585" s="54"/>
      <c r="L585" s="54"/>
      <c r="N585" s="54"/>
      <c r="P585" s="54"/>
    </row>
    <row r="586" spans="1:16" ht="14.25" customHeight="1" thickBot="1" x14ac:dyDescent="0.3">
      <c r="A586" s="55" t="s">
        <v>67</v>
      </c>
      <c r="B586" s="56" t="s">
        <v>88</v>
      </c>
      <c r="C586" s="57" t="s">
        <v>87</v>
      </c>
      <c r="D586" s="57" t="s">
        <v>68</v>
      </c>
      <c r="E586" s="57" t="s">
        <v>69</v>
      </c>
      <c r="F586" s="57" t="s">
        <v>70</v>
      </c>
      <c r="G586" s="57" t="s">
        <v>9</v>
      </c>
      <c r="H586" s="57" t="s">
        <v>10</v>
      </c>
      <c r="I586" s="57" t="s">
        <v>11</v>
      </c>
      <c r="J586" s="57"/>
      <c r="L586" s="57"/>
      <c r="N586" s="57"/>
      <c r="P586" s="57"/>
    </row>
    <row r="587" spans="1:16" ht="14.25" customHeight="1" x14ac:dyDescent="0.25">
      <c r="B587" s="42" t="s">
        <v>90</v>
      </c>
      <c r="C587" s="43">
        <v>30</v>
      </c>
      <c r="D587" s="43">
        <v>28</v>
      </c>
      <c r="E587" s="43">
        <v>33</v>
      </c>
      <c r="F587" s="43">
        <v>23</v>
      </c>
      <c r="G587" s="43">
        <v>27</v>
      </c>
      <c r="H587" s="43">
        <v>29</v>
      </c>
      <c r="I587" s="43">
        <v>36</v>
      </c>
      <c r="J587" s="43"/>
      <c r="L587" s="43"/>
      <c r="N587" s="43"/>
      <c r="P587" s="43"/>
    </row>
    <row r="588" spans="1:16" ht="14.25" customHeight="1" x14ac:dyDescent="0.25">
      <c r="A588" s="55"/>
      <c r="B588" s="44" t="s">
        <v>91</v>
      </c>
      <c r="C588" s="45">
        <v>6</v>
      </c>
      <c r="D588" s="45">
        <v>10</v>
      </c>
      <c r="E588" s="45">
        <v>13</v>
      </c>
      <c r="F588" s="45">
        <v>7</v>
      </c>
      <c r="G588" s="45">
        <v>8</v>
      </c>
      <c r="H588" s="45">
        <v>12</v>
      </c>
      <c r="I588" s="45">
        <v>11</v>
      </c>
      <c r="J588" s="45"/>
      <c r="L588" s="45"/>
      <c r="N588" s="45"/>
      <c r="P588" s="45"/>
    </row>
    <row r="589" spans="1:16" ht="14.25" customHeight="1" x14ac:dyDescent="0.25">
      <c r="B589" s="46" t="s">
        <v>92</v>
      </c>
      <c r="C589" s="45">
        <v>5</v>
      </c>
      <c r="D589" s="45">
        <v>9</v>
      </c>
      <c r="E589" s="47">
        <v>9</v>
      </c>
      <c r="F589" s="47">
        <v>4</v>
      </c>
      <c r="G589" s="47">
        <v>5</v>
      </c>
      <c r="H589" s="47">
        <v>11</v>
      </c>
      <c r="I589" s="47">
        <v>9</v>
      </c>
      <c r="J589" s="47"/>
      <c r="L589" s="47"/>
      <c r="N589" s="47"/>
      <c r="P589" s="47"/>
    </row>
    <row r="590" spans="1:16" ht="14.25" customHeight="1" x14ac:dyDescent="0.25">
      <c r="B590" s="46" t="s">
        <v>93</v>
      </c>
      <c r="C590" s="45">
        <v>24</v>
      </c>
      <c r="D590" s="45">
        <v>22</v>
      </c>
      <c r="E590" s="48">
        <v>25</v>
      </c>
      <c r="F590" s="48">
        <v>13</v>
      </c>
      <c r="G590" s="48">
        <v>16</v>
      </c>
      <c r="H590" s="48">
        <v>18</v>
      </c>
      <c r="I590" s="48">
        <v>19</v>
      </c>
      <c r="J590" s="48"/>
      <c r="L590" s="48"/>
      <c r="N590" s="48"/>
      <c r="P590" s="48"/>
    </row>
    <row r="591" spans="1:16" ht="14.25" customHeight="1" x14ac:dyDescent="0.25">
      <c r="B591" s="46" t="s">
        <v>94</v>
      </c>
      <c r="C591" s="45">
        <v>10</v>
      </c>
      <c r="D591" s="45">
        <v>9</v>
      </c>
      <c r="E591" s="47">
        <v>11</v>
      </c>
      <c r="F591" s="47">
        <v>13</v>
      </c>
      <c r="G591" s="47">
        <v>16</v>
      </c>
      <c r="H591" s="47">
        <v>13</v>
      </c>
      <c r="I591" s="47">
        <v>23</v>
      </c>
      <c r="J591" s="47"/>
      <c r="L591" s="47"/>
      <c r="N591" s="47"/>
      <c r="P591" s="47"/>
    </row>
    <row r="592" spans="1:16" ht="14.25" customHeight="1" x14ac:dyDescent="0.25">
      <c r="B592" s="46" t="s">
        <v>95</v>
      </c>
      <c r="C592" s="45">
        <v>9</v>
      </c>
      <c r="D592" s="45">
        <v>4</v>
      </c>
      <c r="E592" s="47">
        <v>3</v>
      </c>
      <c r="F592" s="47">
        <v>2</v>
      </c>
      <c r="G592" s="47">
        <v>0</v>
      </c>
      <c r="H592" s="47">
        <v>0</v>
      </c>
      <c r="I592" s="47">
        <v>0</v>
      </c>
      <c r="J592" s="47"/>
      <c r="L592" s="47"/>
      <c r="N592" s="47"/>
      <c r="P592" s="47"/>
    </row>
    <row r="593" spans="1:16" ht="14.25" customHeight="1" thickBot="1" x14ac:dyDescent="0.3">
      <c r="B593" s="49" t="s">
        <v>96</v>
      </c>
      <c r="C593" s="99">
        <v>5</v>
      </c>
      <c r="D593" s="99">
        <v>5</v>
      </c>
      <c r="E593" s="50">
        <v>6</v>
      </c>
      <c r="F593" s="50">
        <v>1</v>
      </c>
      <c r="G593" s="50">
        <v>3</v>
      </c>
      <c r="H593" s="50">
        <v>4</v>
      </c>
      <c r="I593" s="50">
        <v>2</v>
      </c>
      <c r="J593" s="50"/>
      <c r="L593" s="50"/>
      <c r="N593" s="50"/>
      <c r="P593" s="50"/>
    </row>
    <row r="594" spans="1:16" ht="14.25" hidden="1" customHeight="1" thickBot="1" x14ac:dyDescent="0.3"/>
    <row r="595" spans="1:16" ht="14.25" hidden="1" customHeight="1" thickBot="1" x14ac:dyDescent="0.3">
      <c r="B595" s="38"/>
      <c r="C595" s="63" t="s">
        <v>9</v>
      </c>
      <c r="D595" s="63" t="s">
        <v>10</v>
      </c>
      <c r="E595" s="63"/>
    </row>
    <row r="596" spans="1:16" ht="14.25" customHeight="1" thickBot="1" x14ac:dyDescent="0.3">
      <c r="A596" s="55" t="s">
        <v>85</v>
      </c>
      <c r="B596" s="56" t="s">
        <v>88</v>
      </c>
      <c r="C596" s="64" t="s">
        <v>89</v>
      </c>
      <c r="D596" s="64" t="s">
        <v>82</v>
      </c>
      <c r="E596" s="64"/>
    </row>
    <row r="597" spans="1:16" ht="14.25" customHeight="1" x14ac:dyDescent="0.25">
      <c r="B597" s="42" t="s">
        <v>90</v>
      </c>
      <c r="C597" s="58">
        <v>16</v>
      </c>
      <c r="D597" s="58">
        <v>28</v>
      </c>
      <c r="E597" s="58"/>
    </row>
    <row r="598" spans="1:16" ht="14.25" customHeight="1" x14ac:dyDescent="0.25">
      <c r="A598" s="55"/>
      <c r="B598" s="44" t="s">
        <v>91</v>
      </c>
      <c r="C598" s="59">
        <v>10</v>
      </c>
      <c r="D598" s="59">
        <v>6</v>
      </c>
      <c r="E598" s="59"/>
    </row>
    <row r="599" spans="1:16" ht="14.25" customHeight="1" x14ac:dyDescent="0.25">
      <c r="B599" s="46" t="s">
        <v>92</v>
      </c>
      <c r="C599" s="59">
        <v>9</v>
      </c>
      <c r="D599" s="59">
        <v>6</v>
      </c>
      <c r="E599" s="59"/>
    </row>
    <row r="600" spans="1:16" ht="14.25" customHeight="1" x14ac:dyDescent="0.25">
      <c r="B600" s="46" t="s">
        <v>93</v>
      </c>
      <c r="C600" s="59">
        <v>14</v>
      </c>
      <c r="D600" s="59">
        <v>18</v>
      </c>
      <c r="E600" s="59"/>
    </row>
    <row r="601" spans="1:16" ht="14.25" customHeight="1" x14ac:dyDescent="0.25">
      <c r="B601" s="46" t="s">
        <v>94</v>
      </c>
      <c r="C601" s="59">
        <v>2</v>
      </c>
      <c r="D601" s="59">
        <v>9</v>
      </c>
      <c r="E601" s="59"/>
    </row>
    <row r="602" spans="1:16" ht="14.25" customHeight="1" x14ac:dyDescent="0.25">
      <c r="B602" s="46" t="s">
        <v>95</v>
      </c>
      <c r="C602" s="59">
        <v>4</v>
      </c>
      <c r="D602" s="59">
        <v>8</v>
      </c>
      <c r="E602" s="59"/>
    </row>
    <row r="603" spans="1:16" ht="14.25" customHeight="1" x14ac:dyDescent="0.25">
      <c r="B603" s="49" t="s">
        <v>96</v>
      </c>
      <c r="C603" s="62">
        <v>0</v>
      </c>
      <c r="D603" s="62">
        <v>5</v>
      </c>
      <c r="E603" s="62"/>
    </row>
    <row r="604" spans="1:16" ht="14.25" hidden="1" customHeight="1" x14ac:dyDescent="0.25"/>
  </sheetData>
  <autoFilter ref="B1:B604">
    <filterColumn colId="0">
      <customFilters>
        <customFilter operator="notEqual" val=" "/>
      </customFilters>
    </filterColumn>
  </autoFilter>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0"/>
  <sheetViews>
    <sheetView workbookViewId="0"/>
  </sheetViews>
  <sheetFormatPr baseColWidth="10" defaultRowHeight="15" x14ac:dyDescent="0.25"/>
  <sheetData>
    <row r="1" spans="1:27" x14ac:dyDescent="0.25">
      <c r="A1" s="33">
        <v>0.67687348912167611</v>
      </c>
      <c r="B1" s="33">
        <v>0.68857938718662948</v>
      </c>
      <c r="C1" s="33">
        <v>0.62677053824362605</v>
      </c>
      <c r="D1" s="33">
        <v>0.63430777716492004</v>
      </c>
      <c r="E1" s="33">
        <v>0.59649122807017541</v>
      </c>
      <c r="F1" s="33">
        <v>0.58543417366946782</v>
      </c>
      <c r="H1" s="34">
        <v>0.49234488315874297</v>
      </c>
      <c r="I1" s="34">
        <v>0.52590529247910867</v>
      </c>
      <c r="J1" s="34">
        <v>0.44192634560906513</v>
      </c>
      <c r="K1" s="34">
        <v>0.51020408163265307</v>
      </c>
      <c r="L1" s="34">
        <v>0.45411605937921729</v>
      </c>
      <c r="M1" s="34">
        <v>0.51148459383753497</v>
      </c>
      <c r="O1" s="35">
        <v>0.35535858178887991</v>
      </c>
      <c r="P1" s="35">
        <v>0.40055710306406683</v>
      </c>
      <c r="Q1" s="35">
        <v>0.33073654390934842</v>
      </c>
      <c r="R1" s="35">
        <v>0.41202426916712631</v>
      </c>
      <c r="S1" s="35">
        <v>0.36437246963562753</v>
      </c>
      <c r="T1" s="35">
        <v>0.42128851540616247</v>
      </c>
      <c r="V1" s="36">
        <v>0.71877518130539886</v>
      </c>
      <c r="W1" s="36">
        <v>0.72980501392757657</v>
      </c>
      <c r="X1" s="36">
        <v>0.68201133144475923</v>
      </c>
      <c r="Y1" s="36">
        <v>0.70159955874241586</v>
      </c>
      <c r="Z1" s="36">
        <v>0.71524966261808365</v>
      </c>
      <c r="AA1" s="36">
        <v>0.74005602240896362</v>
      </c>
    </row>
    <row r="2" spans="1:27" x14ac:dyDescent="0.25">
      <c r="A2" s="33">
        <v>0.45652173913043476</v>
      </c>
      <c r="B2" s="33">
        <v>0.63793103448275867</v>
      </c>
      <c r="C2" s="33">
        <v>0.44680851063829785</v>
      </c>
      <c r="D2" s="33">
        <v>0.51219512195121952</v>
      </c>
      <c r="E2" s="33">
        <v>0.44186046511627908</v>
      </c>
      <c r="F2" s="33">
        <v>0.45528455284552843</v>
      </c>
      <c r="H2" s="34">
        <v>0.32608695652173914</v>
      </c>
      <c r="I2" s="34">
        <v>0.5431034482758621</v>
      </c>
      <c r="J2" s="34">
        <v>0.23404255319148937</v>
      </c>
      <c r="K2" s="34">
        <v>0.35772357723577236</v>
      </c>
      <c r="L2" s="34">
        <v>0.20930232558139536</v>
      </c>
      <c r="M2" s="34">
        <v>0.37398373983739835</v>
      </c>
      <c r="O2" s="35">
        <v>0.21739130434782608</v>
      </c>
      <c r="P2" s="35">
        <v>0.38793103448275862</v>
      </c>
      <c r="Q2" s="35">
        <v>0.19148936170212766</v>
      </c>
      <c r="R2" s="35">
        <v>0.26016260162601629</v>
      </c>
      <c r="S2" s="35">
        <v>0.13953488372093023</v>
      </c>
      <c r="T2" s="35">
        <v>0.26829268292682928</v>
      </c>
      <c r="V2" s="36">
        <v>0.56521739130434778</v>
      </c>
      <c r="W2" s="36">
        <v>0.68965517241379315</v>
      </c>
      <c r="X2" s="36">
        <v>0.61702127659574468</v>
      </c>
      <c r="Y2" s="36">
        <v>0.60162601626016265</v>
      </c>
      <c r="Z2" s="36">
        <v>0.65116279069767447</v>
      </c>
      <c r="AA2" s="36">
        <v>0.69918699186991873</v>
      </c>
    </row>
    <row r="3" spans="1:27" x14ac:dyDescent="0.25">
      <c r="A3" s="33">
        <v>0.4642857142857143</v>
      </c>
      <c r="B3" s="33">
        <v>0.4375</v>
      </c>
      <c r="C3" s="33">
        <v>0.36666666666666664</v>
      </c>
      <c r="D3" s="33">
        <v>0.53125</v>
      </c>
      <c r="E3" s="33">
        <v>0.5</v>
      </c>
      <c r="F3" s="33">
        <v>0.30769230769230771</v>
      </c>
      <c r="H3" s="34">
        <v>0.35714285714285715</v>
      </c>
      <c r="I3" s="34">
        <v>0.34375</v>
      </c>
      <c r="J3" s="34">
        <v>0.2</v>
      </c>
      <c r="K3" s="34">
        <v>0.46875</v>
      </c>
      <c r="L3" s="34">
        <v>0.26315789473684209</v>
      </c>
      <c r="M3" s="34">
        <v>0.30769230769230771</v>
      </c>
      <c r="O3" s="35">
        <v>7.1428571428571425E-2</v>
      </c>
      <c r="P3" s="35">
        <v>3.125E-2</v>
      </c>
      <c r="Q3" s="35">
        <v>0.13333333333333333</v>
      </c>
      <c r="R3" s="35">
        <v>0.1875</v>
      </c>
      <c r="S3" s="35">
        <v>0.18421052631578946</v>
      </c>
      <c r="T3" s="35">
        <v>0.10256410256410256</v>
      </c>
      <c r="V3" s="36">
        <v>0.5</v>
      </c>
      <c r="W3" s="36">
        <v>0.4375</v>
      </c>
      <c r="X3" s="36">
        <v>0.4</v>
      </c>
      <c r="Y3" s="36">
        <v>0.5625</v>
      </c>
      <c r="Z3" s="36">
        <v>0.60526315789473684</v>
      </c>
      <c r="AA3" s="36">
        <v>0.61538461538461542</v>
      </c>
    </row>
    <row r="4" spans="1:27" x14ac:dyDescent="0.25">
      <c r="A4" s="33">
        <v>0.61538461538461542</v>
      </c>
      <c r="B4" s="33">
        <v>0.58333333333333337</v>
      </c>
      <c r="C4" s="33">
        <v>0.6</v>
      </c>
      <c r="D4" s="33">
        <v>0.53846153846153844</v>
      </c>
      <c r="E4" s="33">
        <v>0.52500000000000002</v>
      </c>
      <c r="F4" s="33">
        <v>0.34210526315789475</v>
      </c>
      <c r="H4" s="34">
        <v>0.46153846153846156</v>
      </c>
      <c r="I4" s="34">
        <v>0.27777777777777779</v>
      </c>
      <c r="J4" s="34">
        <v>0.51428571428571423</v>
      </c>
      <c r="K4" s="34">
        <v>0.48717948717948717</v>
      </c>
      <c r="L4" s="34">
        <v>0.42499999999999999</v>
      </c>
      <c r="M4" s="34">
        <v>0.34210526315789475</v>
      </c>
      <c r="O4" s="35">
        <v>0.28205128205128205</v>
      </c>
      <c r="P4" s="35">
        <v>0.19444444444444445</v>
      </c>
      <c r="Q4" s="35">
        <v>0.31428571428571428</v>
      </c>
      <c r="R4" s="35">
        <v>0.4358974358974359</v>
      </c>
      <c r="S4" s="35">
        <v>0.375</v>
      </c>
      <c r="T4" s="35">
        <v>0.28947368421052633</v>
      </c>
      <c r="V4" s="36">
        <v>0.64102564102564108</v>
      </c>
      <c r="W4" s="36">
        <v>0.58333333333333337</v>
      </c>
      <c r="X4" s="36">
        <v>0.62857142857142856</v>
      </c>
      <c r="Y4" s="36">
        <v>0.61538461538461542</v>
      </c>
      <c r="Z4" s="36">
        <v>0.6</v>
      </c>
      <c r="AA4" s="36">
        <v>0.57894736842105265</v>
      </c>
    </row>
    <row r="5" spans="1:27" x14ac:dyDescent="0.25">
      <c r="A5" s="33">
        <v>0.45652173913043476</v>
      </c>
      <c r="B5" s="33">
        <v>0.8</v>
      </c>
      <c r="C5" s="33">
        <v>0.44680851063829785</v>
      </c>
      <c r="D5" s="33">
        <v>0.51111111111111107</v>
      </c>
      <c r="E5" s="33">
        <v>0.44186046511627908</v>
      </c>
      <c r="F5" s="33">
        <v>0.67391304347826086</v>
      </c>
      <c r="H5" s="34">
        <v>0.32608695652173914</v>
      </c>
      <c r="I5" s="34">
        <v>0.64444444444444449</v>
      </c>
      <c r="J5" s="34">
        <v>0.23404255319148937</v>
      </c>
      <c r="K5" s="34">
        <v>0.37777777777777777</v>
      </c>
      <c r="L5" s="34">
        <v>0.20930232558139536</v>
      </c>
      <c r="M5" s="34">
        <v>0.45652173913043476</v>
      </c>
      <c r="O5" s="35">
        <v>0.21739130434782608</v>
      </c>
      <c r="P5" s="35">
        <v>0.48888888888888887</v>
      </c>
      <c r="Q5" s="35">
        <v>0.19148936170212766</v>
      </c>
      <c r="R5" s="35">
        <v>0.22222222222222221</v>
      </c>
      <c r="S5" s="35">
        <v>0.13953488372093023</v>
      </c>
      <c r="T5" s="35">
        <v>0.39130434782608697</v>
      </c>
      <c r="V5" s="36">
        <v>0.56521739130434778</v>
      </c>
      <c r="W5" s="36">
        <v>0.84444444444444444</v>
      </c>
      <c r="X5" s="36">
        <v>0.61702127659574468</v>
      </c>
      <c r="Y5" s="36">
        <v>0.6</v>
      </c>
      <c r="Z5" s="36">
        <v>0.65116279069767447</v>
      </c>
      <c r="AA5" s="36">
        <v>0.86956521739130432</v>
      </c>
    </row>
    <row r="6" spans="1:27" x14ac:dyDescent="0.25">
      <c r="A6" s="33">
        <v>0.60109289617486339</v>
      </c>
      <c r="B6" s="33">
        <v>0.42900302114803623</v>
      </c>
      <c r="C6" s="33">
        <v>0.44620253164556961</v>
      </c>
      <c r="D6" s="33">
        <v>0.40370370370370373</v>
      </c>
      <c r="E6" s="33">
        <v>0.50408719346049047</v>
      </c>
      <c r="F6" s="33">
        <v>0.25850340136054423</v>
      </c>
      <c r="H6" s="34">
        <v>0.39890710382513661</v>
      </c>
      <c r="I6" s="34">
        <v>0.29607250755287007</v>
      </c>
      <c r="J6" s="34">
        <v>0.26265822784810128</v>
      </c>
      <c r="K6" s="34">
        <v>0.2814814814814815</v>
      </c>
      <c r="L6" s="34">
        <v>0.39782016348773841</v>
      </c>
      <c r="M6" s="34">
        <v>0.24829931972789115</v>
      </c>
      <c r="O6" s="35">
        <v>0.32786885245901637</v>
      </c>
      <c r="P6" s="35">
        <v>0.27492447129909364</v>
      </c>
      <c r="Q6" s="35">
        <v>0.21518987341772153</v>
      </c>
      <c r="R6" s="35">
        <v>0.25925925925925924</v>
      </c>
      <c r="S6" s="35">
        <v>0.35422343324250682</v>
      </c>
      <c r="T6" s="35">
        <v>0.24489795918367346</v>
      </c>
      <c r="V6" s="36">
        <v>0.63387978142076506</v>
      </c>
      <c r="W6" s="36">
        <v>0.47432024169184289</v>
      </c>
      <c r="X6" s="36">
        <v>0.49683544303797467</v>
      </c>
      <c r="Y6" s="36">
        <v>0.45925925925925926</v>
      </c>
      <c r="Z6" s="36">
        <v>0.63215258855585832</v>
      </c>
      <c r="AA6" s="36">
        <v>0.47619047619047616</v>
      </c>
    </row>
    <row r="7" spans="1:27" x14ac:dyDescent="0.25">
      <c r="A7" s="33">
        <v>0.56000000000000005</v>
      </c>
      <c r="B7" s="33">
        <v>0.59183673469387754</v>
      </c>
      <c r="C7" s="33">
        <v>0.69565217391304346</v>
      </c>
      <c r="D7" s="33">
        <v>0.44680851063829785</v>
      </c>
      <c r="E7" s="33">
        <v>0.56000000000000005</v>
      </c>
      <c r="F7" s="33">
        <v>0.16216216216216217</v>
      </c>
      <c r="H7" s="34">
        <v>0.28000000000000003</v>
      </c>
      <c r="I7" s="34">
        <v>0.44897959183673469</v>
      </c>
      <c r="J7" s="34">
        <v>0.52173913043478259</v>
      </c>
      <c r="K7" s="34">
        <v>0.34042553191489361</v>
      </c>
      <c r="L7" s="34">
        <v>0.44</v>
      </c>
      <c r="M7" s="34">
        <v>0.10810810810810811</v>
      </c>
      <c r="O7" s="35">
        <v>0.28000000000000003</v>
      </c>
      <c r="P7" s="35">
        <v>0.42857142857142855</v>
      </c>
      <c r="Q7" s="35">
        <v>0.47826086956521741</v>
      </c>
      <c r="R7" s="35">
        <v>0.2978723404255319</v>
      </c>
      <c r="S7" s="35">
        <v>0.36</v>
      </c>
      <c r="T7" s="35">
        <v>0.10810810810810811</v>
      </c>
      <c r="V7" s="36">
        <v>0.6</v>
      </c>
      <c r="W7" s="36">
        <v>0.59183673469387754</v>
      </c>
      <c r="X7" s="36">
        <v>0.69565217391304346</v>
      </c>
      <c r="Y7" s="36">
        <v>0.48936170212765956</v>
      </c>
      <c r="Z7" s="36">
        <v>0.76</v>
      </c>
      <c r="AA7" s="36">
        <v>0.48648648648648651</v>
      </c>
    </row>
    <row r="8" spans="1:27" x14ac:dyDescent="0.25">
      <c r="A8" s="33">
        <v>0.53191489361702127</v>
      </c>
      <c r="B8" s="33">
        <v>0.44680851063829785</v>
      </c>
      <c r="C8" s="33">
        <v>0.4375</v>
      </c>
      <c r="D8" s="33">
        <v>0.52083333333333337</v>
      </c>
      <c r="E8" s="33">
        <v>0.3</v>
      </c>
      <c r="F8" s="33">
        <v>0.38709677419354838</v>
      </c>
      <c r="H8" s="34">
        <v>0.34042553191489361</v>
      </c>
      <c r="I8" s="34">
        <v>0.25531914893617019</v>
      </c>
      <c r="J8" s="34">
        <v>0.22916666666666666</v>
      </c>
      <c r="K8" s="34">
        <v>0.3125</v>
      </c>
      <c r="L8" s="34">
        <v>0.25</v>
      </c>
      <c r="M8" s="34">
        <v>0.25806451612903225</v>
      </c>
      <c r="O8" s="35">
        <v>0.21276595744680851</v>
      </c>
      <c r="P8" s="35">
        <v>0.23404255319148937</v>
      </c>
      <c r="Q8" s="35">
        <v>0.1875</v>
      </c>
      <c r="R8" s="35">
        <v>0.25</v>
      </c>
      <c r="S8" s="35">
        <v>0.22500000000000001</v>
      </c>
      <c r="T8" s="35">
        <v>0.25806451612903225</v>
      </c>
      <c r="V8" s="36">
        <v>0.57446808510638303</v>
      </c>
      <c r="W8" s="36">
        <v>0.57446808510638303</v>
      </c>
      <c r="X8" s="36">
        <v>0.5</v>
      </c>
      <c r="Y8" s="36">
        <v>0.5625</v>
      </c>
      <c r="Z8" s="36">
        <v>0.35</v>
      </c>
      <c r="AA8" s="36">
        <v>0.5161290322580645</v>
      </c>
    </row>
    <row r="9" spans="1:27" x14ac:dyDescent="0.25">
      <c r="A9" s="33" t="s">
        <v>108</v>
      </c>
      <c r="B9" s="33" t="s">
        <v>108</v>
      </c>
      <c r="C9" s="33" t="s">
        <v>108</v>
      </c>
      <c r="D9" s="33" t="s">
        <v>108</v>
      </c>
      <c r="E9" s="33" t="s">
        <v>108</v>
      </c>
      <c r="F9" s="33">
        <v>0.7</v>
      </c>
      <c r="H9" s="34" t="s">
        <v>108</v>
      </c>
      <c r="I9" s="34" t="s">
        <v>108</v>
      </c>
      <c r="J9" s="34" t="s">
        <v>108</v>
      </c>
      <c r="K9" s="34" t="s">
        <v>108</v>
      </c>
      <c r="L9" s="34" t="s">
        <v>108</v>
      </c>
      <c r="M9" s="34">
        <v>0.68</v>
      </c>
      <c r="O9" s="35" t="s">
        <v>108</v>
      </c>
      <c r="P9" s="35" t="s">
        <v>108</v>
      </c>
      <c r="Q9" s="35" t="s">
        <v>108</v>
      </c>
      <c r="R9" s="35" t="s">
        <v>108</v>
      </c>
      <c r="S9" s="35" t="s">
        <v>108</v>
      </c>
      <c r="T9" s="35">
        <v>0.64</v>
      </c>
      <c r="V9" s="36" t="s">
        <v>108</v>
      </c>
      <c r="W9" s="36" t="s">
        <v>108</v>
      </c>
      <c r="X9" s="36" t="s">
        <v>108</v>
      </c>
      <c r="Y9" s="36" t="s">
        <v>108</v>
      </c>
      <c r="Z9" s="36" t="s">
        <v>108</v>
      </c>
      <c r="AA9" s="36">
        <v>0.76</v>
      </c>
    </row>
    <row r="10" spans="1:27" x14ac:dyDescent="0.25">
      <c r="A10" s="33">
        <v>0.53191489361702127</v>
      </c>
      <c r="B10" s="33">
        <v>0.53191489361702127</v>
      </c>
      <c r="C10" s="33">
        <v>0.56521739130434778</v>
      </c>
      <c r="D10" s="33">
        <v>0.63888888888888884</v>
      </c>
      <c r="E10" s="33">
        <v>0.6</v>
      </c>
      <c r="F10" s="33">
        <v>0.34</v>
      </c>
      <c r="H10" s="34">
        <v>0.40425531914893614</v>
      </c>
      <c r="I10" s="34">
        <v>0.44680851063829785</v>
      </c>
      <c r="J10" s="34">
        <v>0.5</v>
      </c>
      <c r="K10" s="34">
        <v>0.41666666666666669</v>
      </c>
      <c r="L10" s="34">
        <v>0.3</v>
      </c>
      <c r="M10" s="34">
        <v>0.28000000000000003</v>
      </c>
      <c r="O10" s="35">
        <v>0.1702127659574468</v>
      </c>
      <c r="P10" s="35">
        <v>0.34042553191489361</v>
      </c>
      <c r="Q10" s="35">
        <v>0.30434782608695654</v>
      </c>
      <c r="R10" s="35">
        <v>0.19444444444444445</v>
      </c>
      <c r="S10" s="35">
        <v>7.4999999999999997E-2</v>
      </c>
      <c r="T10" s="35">
        <v>0.18</v>
      </c>
      <c r="V10" s="36">
        <v>0.53191489361702127</v>
      </c>
      <c r="W10" s="36">
        <v>0.57446808510638303</v>
      </c>
      <c r="X10" s="36">
        <v>0.58695652173913049</v>
      </c>
      <c r="Y10" s="36">
        <v>0.72222222222222221</v>
      </c>
      <c r="Z10" s="36">
        <v>0.65</v>
      </c>
      <c r="AA10" s="36">
        <v>0.42</v>
      </c>
    </row>
    <row r="11" spans="1:27" x14ac:dyDescent="0.25">
      <c r="A11" s="33" t="s">
        <v>108</v>
      </c>
      <c r="B11" s="33" t="s">
        <v>108</v>
      </c>
      <c r="C11" s="33" t="s">
        <v>108</v>
      </c>
      <c r="D11" s="33" t="s">
        <v>108</v>
      </c>
      <c r="E11" s="33">
        <v>0.54545454545454541</v>
      </c>
      <c r="F11" s="33">
        <v>0.22</v>
      </c>
      <c r="H11" s="34" t="s">
        <v>108</v>
      </c>
      <c r="I11" s="34" t="s">
        <v>108</v>
      </c>
      <c r="J11" s="34" t="s">
        <v>108</v>
      </c>
      <c r="K11" s="34" t="s">
        <v>108</v>
      </c>
      <c r="L11" s="34">
        <v>0.40909090909090912</v>
      </c>
      <c r="M11" s="34">
        <v>0.22</v>
      </c>
      <c r="O11" s="35" t="s">
        <v>108</v>
      </c>
      <c r="P11" s="35" t="s">
        <v>108</v>
      </c>
      <c r="Q11" s="35" t="s">
        <v>108</v>
      </c>
      <c r="R11" s="35" t="s">
        <v>108</v>
      </c>
      <c r="S11" s="35">
        <v>0.38636363636363635</v>
      </c>
      <c r="T11" s="35">
        <v>0.22</v>
      </c>
      <c r="V11" s="36" t="s">
        <v>108</v>
      </c>
      <c r="W11" s="36" t="s">
        <v>108</v>
      </c>
      <c r="X11" s="36" t="s">
        <v>108</v>
      </c>
      <c r="Y11" s="36" t="s">
        <v>108</v>
      </c>
      <c r="Z11" s="36">
        <v>0.59090909090909094</v>
      </c>
      <c r="AA11" s="36">
        <v>0.46</v>
      </c>
    </row>
    <row r="12" spans="1:27" x14ac:dyDescent="0.25">
      <c r="A12" s="33">
        <v>0.58333333333333337</v>
      </c>
      <c r="B12" s="33">
        <v>0.53061224489795922</v>
      </c>
      <c r="C12" s="33">
        <v>0.65789473684210531</v>
      </c>
      <c r="D12" s="33">
        <v>0.64864864864864868</v>
      </c>
      <c r="E12" s="33">
        <v>0.53191489361702127</v>
      </c>
      <c r="F12" s="33">
        <v>0.45454545454545453</v>
      </c>
      <c r="H12" s="34">
        <v>0.27083333333333331</v>
      </c>
      <c r="I12" s="34">
        <v>0.40816326530612246</v>
      </c>
      <c r="J12" s="34">
        <v>0.55263157894736847</v>
      </c>
      <c r="K12" s="34">
        <v>0.56756756756756754</v>
      </c>
      <c r="L12" s="34">
        <v>0.44680851063829785</v>
      </c>
      <c r="M12" s="34">
        <v>0.43181818181818182</v>
      </c>
      <c r="O12" s="35">
        <v>0.20833333333333334</v>
      </c>
      <c r="P12" s="35">
        <v>0.26530612244897961</v>
      </c>
      <c r="Q12" s="35">
        <v>0.52631578947368418</v>
      </c>
      <c r="R12" s="35">
        <v>0.51351351351351349</v>
      </c>
      <c r="S12" s="35">
        <v>0.40425531914893614</v>
      </c>
      <c r="T12" s="35">
        <v>0.43181818181818182</v>
      </c>
      <c r="V12" s="36">
        <v>0.58333333333333337</v>
      </c>
      <c r="W12" s="36">
        <v>0.55102040816326525</v>
      </c>
      <c r="X12" s="36">
        <v>0.65789473684210531</v>
      </c>
      <c r="Y12" s="36">
        <v>0.70270270270270274</v>
      </c>
      <c r="Z12" s="36">
        <v>0.57446808510638303</v>
      </c>
      <c r="AA12" s="36">
        <v>0.65909090909090906</v>
      </c>
    </row>
    <row r="13" spans="1:27" x14ac:dyDescent="0.25">
      <c r="A13" s="33">
        <v>0.34782608695652173</v>
      </c>
      <c r="B13" s="33">
        <v>0.30656934306569344</v>
      </c>
      <c r="C13" s="33">
        <v>0.4726027397260274</v>
      </c>
      <c r="D13" s="33">
        <v>0.45</v>
      </c>
      <c r="E13" s="33">
        <v>0.2805755395683453</v>
      </c>
      <c r="F13" s="33">
        <v>0.45985401459854014</v>
      </c>
      <c r="H13" s="34">
        <v>0.17391304347826086</v>
      </c>
      <c r="I13" s="34">
        <v>0.21897810218978103</v>
      </c>
      <c r="J13" s="34">
        <v>0.33561643835616439</v>
      </c>
      <c r="K13" s="34">
        <v>0.2857142857142857</v>
      </c>
      <c r="L13" s="34">
        <v>0.1223021582733813</v>
      </c>
      <c r="M13" s="34">
        <v>0.33576642335766421</v>
      </c>
      <c r="O13" s="35">
        <v>0.17391304347826086</v>
      </c>
      <c r="P13" s="35">
        <v>0.13868613138686131</v>
      </c>
      <c r="Q13" s="35">
        <v>0.30136986301369861</v>
      </c>
      <c r="R13" s="35">
        <v>0.25714285714285712</v>
      </c>
      <c r="S13" s="35">
        <v>0.1079136690647482</v>
      </c>
      <c r="T13" s="35">
        <v>0.31386861313868614</v>
      </c>
      <c r="V13" s="36">
        <v>0.34782608695652173</v>
      </c>
      <c r="W13" s="36">
        <v>0.31386861313868614</v>
      </c>
      <c r="X13" s="36">
        <v>0.47945205479452052</v>
      </c>
      <c r="Y13" s="36">
        <v>0.4642857142857143</v>
      </c>
      <c r="Z13" s="36">
        <v>0.34532374100719426</v>
      </c>
      <c r="AA13" s="36">
        <v>0.62773722627737227</v>
      </c>
    </row>
    <row r="14" spans="1:27" x14ac:dyDescent="0.25">
      <c r="A14" s="33">
        <v>0.65217391304347827</v>
      </c>
      <c r="B14" s="33">
        <v>0.61224489795918369</v>
      </c>
      <c r="C14" s="33">
        <v>0.62745098039215685</v>
      </c>
      <c r="D14" s="33">
        <v>0.66</v>
      </c>
      <c r="E14" s="33">
        <v>0.66666666666666663</v>
      </c>
      <c r="F14" s="33">
        <v>0.61224489795918369</v>
      </c>
      <c r="H14" s="34">
        <v>0.54347826086956519</v>
      </c>
      <c r="I14" s="34">
        <v>0.46938775510204084</v>
      </c>
      <c r="J14" s="34">
        <v>0.47058823529411764</v>
      </c>
      <c r="K14" s="34">
        <v>0.42</v>
      </c>
      <c r="L14" s="34">
        <v>0.39215686274509803</v>
      </c>
      <c r="M14" s="34">
        <v>0.44897959183673469</v>
      </c>
      <c r="O14" s="35">
        <v>0.45652173913043476</v>
      </c>
      <c r="P14" s="35">
        <v>0.2857142857142857</v>
      </c>
      <c r="Q14" s="35">
        <v>0.27450980392156865</v>
      </c>
      <c r="R14" s="35">
        <v>0.4</v>
      </c>
      <c r="S14" s="35">
        <v>0.37254901960784315</v>
      </c>
      <c r="T14" s="35">
        <v>0.40816326530612246</v>
      </c>
      <c r="V14" s="36">
        <v>0.65217391304347827</v>
      </c>
      <c r="W14" s="36">
        <v>0.61224489795918369</v>
      </c>
      <c r="X14" s="36">
        <v>0.62745098039215685</v>
      </c>
      <c r="Y14" s="36">
        <v>0.68</v>
      </c>
      <c r="Z14" s="36">
        <v>0.72549019607843135</v>
      </c>
      <c r="AA14" s="36">
        <v>0.67346938775510201</v>
      </c>
    </row>
    <row r="15" spans="1:27" x14ac:dyDescent="0.25">
      <c r="A15" s="33">
        <v>0.5977011494252874</v>
      </c>
      <c r="B15" s="33">
        <v>0.35483870967741937</v>
      </c>
      <c r="C15" s="33">
        <v>0.40845070422535212</v>
      </c>
      <c r="D15" s="33">
        <v>0.42592592592592593</v>
      </c>
      <c r="E15" s="33">
        <v>0.33962264150943394</v>
      </c>
      <c r="F15" s="33">
        <v>0.26153846153846155</v>
      </c>
      <c r="H15" s="34">
        <v>0.37931034482758619</v>
      </c>
      <c r="I15" s="34">
        <v>0.24193548387096775</v>
      </c>
      <c r="J15" s="34">
        <v>0.15492957746478872</v>
      </c>
      <c r="K15" s="34">
        <v>0.27777777777777779</v>
      </c>
      <c r="L15" s="34">
        <v>0.22641509433962265</v>
      </c>
      <c r="M15" s="34">
        <v>0.26153846153846155</v>
      </c>
      <c r="O15" s="35">
        <v>0.26436781609195403</v>
      </c>
      <c r="P15" s="35">
        <v>0.17741935483870969</v>
      </c>
      <c r="Q15" s="35">
        <v>0.12676056338028169</v>
      </c>
      <c r="R15" s="35">
        <v>0.27777777777777779</v>
      </c>
      <c r="S15" s="35">
        <v>0.20754716981132076</v>
      </c>
      <c r="T15" s="35">
        <v>0.24615384615384617</v>
      </c>
      <c r="V15" s="36">
        <v>0.60919540229885061</v>
      </c>
      <c r="W15" s="36">
        <v>0.37096774193548387</v>
      </c>
      <c r="X15" s="36">
        <v>0.43661971830985913</v>
      </c>
      <c r="Y15" s="36">
        <v>0.46296296296296297</v>
      </c>
      <c r="Z15" s="36">
        <v>0.39622641509433965</v>
      </c>
      <c r="AA15" s="36">
        <v>0.44615384615384618</v>
      </c>
    </row>
    <row r="16" spans="1:27" x14ac:dyDescent="0.25">
      <c r="A16" s="33">
        <v>0.17857142857142858</v>
      </c>
      <c r="B16" s="33">
        <v>0.21212121212121213</v>
      </c>
      <c r="C16" s="33">
        <v>0.21212121212121213</v>
      </c>
      <c r="D16" s="33">
        <v>0.44827586206896552</v>
      </c>
      <c r="E16" s="33">
        <v>0.17241379310344829</v>
      </c>
      <c r="F16" s="33">
        <v>0.13157894736842105</v>
      </c>
      <c r="H16" s="34">
        <v>0</v>
      </c>
      <c r="I16" s="34">
        <v>0.15151515151515152</v>
      </c>
      <c r="J16" s="34">
        <v>0.15151515151515152</v>
      </c>
      <c r="K16" s="34">
        <v>0.31034482758620691</v>
      </c>
      <c r="L16" s="34">
        <v>0.10344827586206896</v>
      </c>
      <c r="M16" s="34">
        <v>0.13157894736842105</v>
      </c>
      <c r="O16" s="35">
        <v>0</v>
      </c>
      <c r="P16" s="35">
        <v>0.15151515151515152</v>
      </c>
      <c r="Q16" s="35">
        <v>0.15151515151515152</v>
      </c>
      <c r="R16" s="35">
        <v>0.27586206896551724</v>
      </c>
      <c r="S16" s="35">
        <v>0.10344827586206896</v>
      </c>
      <c r="T16" s="35">
        <v>0.13157894736842105</v>
      </c>
      <c r="V16" s="36">
        <v>0.17857142857142858</v>
      </c>
      <c r="W16" s="36">
        <v>0.24242424242424243</v>
      </c>
      <c r="X16" s="36">
        <v>0.27272727272727271</v>
      </c>
      <c r="Y16" s="36">
        <v>0.44827586206896552</v>
      </c>
      <c r="Z16" s="36">
        <v>0.20689655172413793</v>
      </c>
      <c r="AA16" s="36">
        <v>0.21052631578947367</v>
      </c>
    </row>
    <row r="17" spans="1:27" x14ac:dyDescent="0.25">
      <c r="A17" s="33">
        <v>0.34146341463414637</v>
      </c>
      <c r="B17" s="33">
        <v>0.36585365853658536</v>
      </c>
      <c r="C17" s="33">
        <v>0.32743362831858408</v>
      </c>
      <c r="D17" s="33">
        <v>0.26760563380281688</v>
      </c>
      <c r="E17" s="33">
        <v>0.32</v>
      </c>
      <c r="F17" s="33">
        <v>0.28333333333333333</v>
      </c>
      <c r="H17" s="34">
        <v>0.30081300813008133</v>
      </c>
      <c r="I17" s="34">
        <v>0.23577235772357724</v>
      </c>
      <c r="J17" s="34">
        <v>0.20353982300884957</v>
      </c>
      <c r="K17" s="34">
        <v>0.18309859154929578</v>
      </c>
      <c r="L17" s="34">
        <v>0.12</v>
      </c>
      <c r="M17" s="34">
        <v>0.28333333333333333</v>
      </c>
      <c r="O17" s="35">
        <v>0.21138211382113822</v>
      </c>
      <c r="P17" s="35">
        <v>6.5040650406504072E-2</v>
      </c>
      <c r="Q17" s="35">
        <v>0.17699115044247787</v>
      </c>
      <c r="R17" s="35">
        <v>0.18309859154929578</v>
      </c>
      <c r="S17" s="35">
        <v>0.12</v>
      </c>
      <c r="T17" s="35">
        <v>0.28333333333333333</v>
      </c>
      <c r="V17" s="36">
        <v>0.34146341463414637</v>
      </c>
      <c r="W17" s="36">
        <v>0.36585365853658536</v>
      </c>
      <c r="X17" s="36">
        <v>0.38053097345132741</v>
      </c>
      <c r="Y17" s="36">
        <v>0.39436619718309857</v>
      </c>
      <c r="Z17" s="36">
        <v>0.42</v>
      </c>
      <c r="AA17" s="36">
        <v>0.55000000000000004</v>
      </c>
    </row>
    <row r="18" spans="1:27" x14ac:dyDescent="0.25">
      <c r="A18" s="33">
        <v>0.71232876712328763</v>
      </c>
      <c r="B18" s="33">
        <v>0.77427821522309714</v>
      </c>
      <c r="C18" s="33">
        <v>0.8029197080291971</v>
      </c>
      <c r="D18" s="33">
        <v>0.73474801061007955</v>
      </c>
      <c r="E18" s="33">
        <v>0.68444444444444441</v>
      </c>
      <c r="F18" s="33">
        <v>0.73829201101928377</v>
      </c>
      <c r="H18" s="34">
        <v>0.5</v>
      </c>
      <c r="I18" s="34">
        <v>0.54593175853018372</v>
      </c>
      <c r="J18" s="34">
        <v>0.69343065693430661</v>
      </c>
      <c r="K18" s="34">
        <v>0.58620689655172409</v>
      </c>
      <c r="L18" s="34">
        <v>0.44888888888888889</v>
      </c>
      <c r="M18" s="34">
        <v>0.54820936639118456</v>
      </c>
      <c r="O18" s="35">
        <v>0.4178082191780822</v>
      </c>
      <c r="P18" s="35">
        <v>0.46194225721784776</v>
      </c>
      <c r="Q18" s="35">
        <v>0.58394160583941601</v>
      </c>
      <c r="R18" s="35">
        <v>0.51724137931034486</v>
      </c>
      <c r="S18" s="35">
        <v>0.42666666666666669</v>
      </c>
      <c r="T18" s="35">
        <v>0.47382920110192839</v>
      </c>
      <c r="V18" s="36">
        <v>0.71917808219178081</v>
      </c>
      <c r="W18" s="36">
        <v>0.79527559055118113</v>
      </c>
      <c r="X18" s="36">
        <v>0.82481751824817517</v>
      </c>
      <c r="Y18" s="36">
        <v>0.76923076923076927</v>
      </c>
      <c r="Z18" s="36">
        <v>0.73777777777777775</v>
      </c>
      <c r="AA18" s="36">
        <v>0.79889807162534432</v>
      </c>
    </row>
    <row r="19" spans="1:27" x14ac:dyDescent="0.25">
      <c r="A19" s="33" t="s">
        <v>108</v>
      </c>
      <c r="B19" s="33" t="s">
        <v>108</v>
      </c>
      <c r="C19" s="33" t="s">
        <v>108</v>
      </c>
      <c r="D19" s="33">
        <v>0.77551020408163263</v>
      </c>
      <c r="E19" s="33">
        <v>0.58695652173913049</v>
      </c>
      <c r="F19" s="33">
        <v>0.66</v>
      </c>
      <c r="H19" s="34" t="s">
        <v>108</v>
      </c>
      <c r="I19" s="34" t="s">
        <v>108</v>
      </c>
      <c r="J19" s="34" t="s">
        <v>108</v>
      </c>
      <c r="K19" s="34">
        <v>0.5714285714285714</v>
      </c>
      <c r="L19" s="34">
        <v>0.39130434782608697</v>
      </c>
      <c r="M19" s="34">
        <v>0.52</v>
      </c>
      <c r="O19" s="35" t="s">
        <v>108</v>
      </c>
      <c r="P19" s="35" t="s">
        <v>108</v>
      </c>
      <c r="Q19" s="35" t="s">
        <v>108</v>
      </c>
      <c r="R19" s="35">
        <v>0.44897959183673469</v>
      </c>
      <c r="S19" s="35">
        <v>0.34782608695652173</v>
      </c>
      <c r="T19" s="35">
        <v>0.42</v>
      </c>
      <c r="V19" s="36" t="s">
        <v>108</v>
      </c>
      <c r="W19" s="36" t="s">
        <v>108</v>
      </c>
      <c r="X19" s="36" t="s">
        <v>108</v>
      </c>
      <c r="Y19" s="36">
        <v>0.77551020408163263</v>
      </c>
      <c r="Z19" s="36">
        <v>0.63043478260869568</v>
      </c>
      <c r="AA19" s="36">
        <v>0.72</v>
      </c>
    </row>
    <row r="20" spans="1:27" x14ac:dyDescent="0.25">
      <c r="A20" s="33">
        <v>0.65306122448979587</v>
      </c>
      <c r="B20" s="33">
        <v>0.69791666666666663</v>
      </c>
      <c r="C20" s="33">
        <v>0.73469387755102045</v>
      </c>
      <c r="D20" s="33">
        <v>0.75</v>
      </c>
      <c r="E20" s="33">
        <v>0.65957446808510634</v>
      </c>
      <c r="F20" s="33">
        <v>0.68</v>
      </c>
      <c r="H20" s="34">
        <v>0.53061224489795922</v>
      </c>
      <c r="I20" s="34">
        <v>0.5</v>
      </c>
      <c r="J20" s="34">
        <v>0.5714285714285714</v>
      </c>
      <c r="K20" s="34">
        <v>0.61</v>
      </c>
      <c r="L20" s="34">
        <v>0.46808510638297873</v>
      </c>
      <c r="M20" s="34">
        <v>0.46</v>
      </c>
      <c r="O20" s="35">
        <v>0.36734693877551022</v>
      </c>
      <c r="P20" s="35">
        <v>0.36458333333333331</v>
      </c>
      <c r="Q20" s="35">
        <v>0.38775510204081631</v>
      </c>
      <c r="R20" s="35">
        <v>0.49</v>
      </c>
      <c r="S20" s="35">
        <v>0.38297872340425532</v>
      </c>
      <c r="T20" s="35">
        <v>0.34</v>
      </c>
      <c r="V20" s="36">
        <v>0.67346938775510201</v>
      </c>
      <c r="W20" s="36">
        <v>0.75</v>
      </c>
      <c r="X20" s="36">
        <v>0.77551020408163263</v>
      </c>
      <c r="Y20" s="36">
        <v>0.78</v>
      </c>
      <c r="Z20" s="36">
        <v>0.76595744680851063</v>
      </c>
      <c r="AA20" s="36">
        <v>0.72</v>
      </c>
    </row>
    <row r="21" spans="1:27" x14ac:dyDescent="0.25">
      <c r="A21" s="33">
        <v>0.88118811881188119</v>
      </c>
      <c r="B21" s="33">
        <v>0.82</v>
      </c>
      <c r="C21" s="33">
        <v>0.81372549019607843</v>
      </c>
      <c r="D21" s="33">
        <v>0.83333333333333337</v>
      </c>
      <c r="E21" s="33">
        <v>0.73333333333333328</v>
      </c>
      <c r="F21" s="33">
        <v>0.9</v>
      </c>
      <c r="H21" s="34">
        <v>0.5643564356435643</v>
      </c>
      <c r="I21" s="34">
        <v>0.3</v>
      </c>
      <c r="J21" s="34">
        <v>0.49019607843137253</v>
      </c>
      <c r="K21" s="34">
        <v>0.65686274509803921</v>
      </c>
      <c r="L21" s="34">
        <v>0.42222222222222222</v>
      </c>
      <c r="M21" s="34">
        <v>0.76</v>
      </c>
      <c r="O21" s="35">
        <v>0.52475247524752477</v>
      </c>
      <c r="P21" s="35">
        <v>0.28999999999999998</v>
      </c>
      <c r="Q21" s="35">
        <v>0.46078431372549017</v>
      </c>
      <c r="R21" s="35">
        <v>0.6470588235294118</v>
      </c>
      <c r="S21" s="35">
        <v>0.4</v>
      </c>
      <c r="T21" s="35">
        <v>0.74</v>
      </c>
      <c r="V21" s="36">
        <v>0.88118811881188119</v>
      </c>
      <c r="W21" s="36">
        <v>0.82</v>
      </c>
      <c r="X21" s="36">
        <v>0.82352941176470584</v>
      </c>
      <c r="Y21" s="36">
        <v>0.84313725490196079</v>
      </c>
      <c r="Z21" s="36">
        <v>0.73333333333333328</v>
      </c>
      <c r="AA21" s="36">
        <v>0.94</v>
      </c>
    </row>
    <row r="22" spans="1:27" x14ac:dyDescent="0.25">
      <c r="A22" s="33">
        <v>0.82692307692307687</v>
      </c>
      <c r="B22" s="33">
        <v>0.84</v>
      </c>
      <c r="C22" s="33">
        <v>0.8</v>
      </c>
      <c r="D22" s="33">
        <v>0.74</v>
      </c>
      <c r="E22" s="33">
        <v>0.61224489795918369</v>
      </c>
      <c r="F22" s="33">
        <v>0.64</v>
      </c>
      <c r="H22" s="34">
        <v>0.67307692307692313</v>
      </c>
      <c r="I22" s="34">
        <v>0.54</v>
      </c>
      <c r="J22" s="34">
        <v>0.54</v>
      </c>
      <c r="K22" s="34">
        <v>0.57999999999999996</v>
      </c>
      <c r="L22" s="34">
        <v>0.30612244897959184</v>
      </c>
      <c r="M22" s="34">
        <v>0.16</v>
      </c>
      <c r="O22" s="35">
        <v>0.65384615384615385</v>
      </c>
      <c r="P22" s="35">
        <v>0.5</v>
      </c>
      <c r="Q22" s="35">
        <v>0.48</v>
      </c>
      <c r="R22" s="35">
        <v>0.57999999999999996</v>
      </c>
      <c r="S22" s="35">
        <v>0.30612244897959184</v>
      </c>
      <c r="T22" s="35">
        <v>0.16</v>
      </c>
      <c r="V22" s="36">
        <v>0.82692307692307687</v>
      </c>
      <c r="W22" s="36">
        <v>0.9</v>
      </c>
      <c r="X22" s="36">
        <v>0.82</v>
      </c>
      <c r="Y22" s="36">
        <v>0.78</v>
      </c>
      <c r="Z22" s="36">
        <v>0.73469387755102045</v>
      </c>
      <c r="AA22" s="36">
        <v>0.74</v>
      </c>
    </row>
    <row r="23" spans="1:27" x14ac:dyDescent="0.25">
      <c r="A23" s="33">
        <v>0.78</v>
      </c>
      <c r="B23" s="33">
        <v>0.86274509803921573</v>
      </c>
      <c r="C23" s="33">
        <v>0.88</v>
      </c>
      <c r="D23" s="33">
        <v>0.88235294117647056</v>
      </c>
      <c r="E23" s="33">
        <v>0.77358490566037741</v>
      </c>
      <c r="F23" s="33">
        <v>0.85365853658536583</v>
      </c>
      <c r="H23" s="34">
        <v>0.64</v>
      </c>
      <c r="I23" s="34">
        <v>0.6470588235294118</v>
      </c>
      <c r="J23" s="34">
        <v>0.74</v>
      </c>
      <c r="K23" s="34">
        <v>0.72549019607843135</v>
      </c>
      <c r="L23" s="34">
        <v>0.67924528301886788</v>
      </c>
      <c r="M23" s="34">
        <v>0.80487804878048785</v>
      </c>
      <c r="O23" s="35">
        <v>0.54</v>
      </c>
      <c r="P23" s="35">
        <v>0.47058823529411764</v>
      </c>
      <c r="Q23" s="35">
        <v>0.62</v>
      </c>
      <c r="R23" s="35">
        <v>0.70588235294117652</v>
      </c>
      <c r="S23" s="35">
        <v>0.64150943396226412</v>
      </c>
      <c r="T23" s="35">
        <v>0.73170731707317072</v>
      </c>
      <c r="V23" s="36">
        <v>0.78</v>
      </c>
      <c r="W23" s="36">
        <v>0.88235294117647056</v>
      </c>
      <c r="X23" s="36">
        <v>0.9</v>
      </c>
      <c r="Y23" s="36">
        <v>0.90196078431372551</v>
      </c>
      <c r="Z23" s="36">
        <v>0.83018867924528306</v>
      </c>
      <c r="AA23" s="36">
        <v>0.87804878048780488</v>
      </c>
    </row>
    <row r="24" spans="1:27" x14ac:dyDescent="0.25">
      <c r="A24" s="33">
        <v>0.76595744680851063</v>
      </c>
      <c r="B24" s="33">
        <v>0.64</v>
      </c>
      <c r="C24" s="33">
        <v>0.65306122448979587</v>
      </c>
      <c r="D24" s="33">
        <v>0.625</v>
      </c>
      <c r="E24" s="33">
        <v>0.81632653061224492</v>
      </c>
      <c r="F24" s="33">
        <v>0.6</v>
      </c>
      <c r="H24" s="34">
        <v>0.63829787234042556</v>
      </c>
      <c r="I24" s="34">
        <v>0.56000000000000005</v>
      </c>
      <c r="J24" s="34">
        <v>0.46938775510204084</v>
      </c>
      <c r="K24" s="34">
        <v>0.25</v>
      </c>
      <c r="L24" s="34">
        <v>0.69387755102040816</v>
      </c>
      <c r="M24" s="34">
        <v>0.37777777777777777</v>
      </c>
      <c r="O24" s="35">
        <v>0.44680851063829785</v>
      </c>
      <c r="P24" s="35">
        <v>0.5</v>
      </c>
      <c r="Q24" s="35">
        <v>0.26530612244897961</v>
      </c>
      <c r="R24" s="35">
        <v>0.1875</v>
      </c>
      <c r="S24" s="35">
        <v>0.59183673469387754</v>
      </c>
      <c r="T24" s="35">
        <v>0.37777777777777777</v>
      </c>
      <c r="V24" s="36">
        <v>0.76595744680851063</v>
      </c>
      <c r="W24" s="36">
        <v>0.66</v>
      </c>
      <c r="X24" s="36">
        <v>0.65306122448979587</v>
      </c>
      <c r="Y24" s="36">
        <v>0.625</v>
      </c>
      <c r="Z24" s="36">
        <v>0.81632653061224492</v>
      </c>
      <c r="AA24" s="36">
        <v>0.6</v>
      </c>
    </row>
    <row r="25" spans="1:27" x14ac:dyDescent="0.25">
      <c r="A25" s="33" t="s">
        <v>108</v>
      </c>
      <c r="B25" s="33">
        <v>0.61363636363636365</v>
      </c>
      <c r="C25" s="33">
        <v>0.66666666666666663</v>
      </c>
      <c r="D25" s="33">
        <v>0.66666666666666663</v>
      </c>
      <c r="E25" s="33">
        <v>0.46153846153846156</v>
      </c>
      <c r="F25" s="33">
        <v>0.45454545454545453</v>
      </c>
      <c r="H25" s="34" t="s">
        <v>108</v>
      </c>
      <c r="I25" s="34">
        <v>0.61363636363636365</v>
      </c>
      <c r="J25" s="34">
        <v>0.4358974358974359</v>
      </c>
      <c r="K25" s="34">
        <v>0.54545454545454541</v>
      </c>
      <c r="L25" s="34">
        <v>0.38461538461538464</v>
      </c>
      <c r="M25" s="34">
        <v>0.45454545454545453</v>
      </c>
      <c r="O25" s="35" t="s">
        <v>108</v>
      </c>
      <c r="P25" s="35">
        <v>0.11363636363636363</v>
      </c>
      <c r="Q25" s="35">
        <v>0.30769230769230771</v>
      </c>
      <c r="R25" s="35">
        <v>0.36363636363636365</v>
      </c>
      <c r="S25" s="35">
        <v>3.8461538461538464E-2</v>
      </c>
      <c r="T25" s="35">
        <v>0.22727272727272727</v>
      </c>
      <c r="V25" s="36" t="s">
        <v>108</v>
      </c>
      <c r="W25" s="36">
        <v>0.61363636363636365</v>
      </c>
      <c r="X25" s="36">
        <v>0.66666666666666663</v>
      </c>
      <c r="Y25" s="36">
        <v>0.66666666666666663</v>
      </c>
      <c r="Z25" s="36">
        <v>0.53846153846153844</v>
      </c>
      <c r="AA25" s="36">
        <v>0.68181818181818177</v>
      </c>
    </row>
    <row r="26" spans="1:27" x14ac:dyDescent="0.25">
      <c r="A26" s="33" t="s">
        <v>108</v>
      </c>
      <c r="B26" s="33">
        <v>0.82352941176470584</v>
      </c>
      <c r="C26" s="33">
        <v>0.88</v>
      </c>
      <c r="D26" s="33">
        <v>0.8571428571428571</v>
      </c>
      <c r="E26" s="33">
        <v>0.87179487179487181</v>
      </c>
      <c r="F26" s="33">
        <v>0.84615384615384615</v>
      </c>
      <c r="H26" s="34" t="s">
        <v>108</v>
      </c>
      <c r="I26" s="34">
        <v>0.76470588235294112</v>
      </c>
      <c r="J26" s="34">
        <v>0.78</v>
      </c>
      <c r="K26" s="34">
        <v>0.7142857142857143</v>
      </c>
      <c r="L26" s="34">
        <v>0.84615384615384615</v>
      </c>
      <c r="M26" s="34">
        <v>0.71794871794871795</v>
      </c>
      <c r="O26" s="35" t="s">
        <v>108</v>
      </c>
      <c r="P26" s="35">
        <v>0.60784313725490191</v>
      </c>
      <c r="Q26" s="35">
        <v>0.76</v>
      </c>
      <c r="R26" s="35">
        <v>0.69387755102040816</v>
      </c>
      <c r="S26" s="35">
        <v>0.82051282051282048</v>
      </c>
      <c r="T26" s="35">
        <v>0.71794871794871795</v>
      </c>
      <c r="V26" s="36" t="s">
        <v>108</v>
      </c>
      <c r="W26" s="36">
        <v>0.82352941176470584</v>
      </c>
      <c r="X26" s="36">
        <v>0.88</v>
      </c>
      <c r="Y26" s="36">
        <v>0.8571428571428571</v>
      </c>
      <c r="Z26" s="36">
        <v>0.89743589743589747</v>
      </c>
      <c r="AA26" s="36">
        <v>0.87179487179487181</v>
      </c>
    </row>
    <row r="27" spans="1:27" x14ac:dyDescent="0.25">
      <c r="A27" s="33">
        <v>0.70886075949367089</v>
      </c>
      <c r="B27" s="33">
        <v>0.73762376237623761</v>
      </c>
      <c r="C27" s="33">
        <v>0.67148014440433212</v>
      </c>
      <c r="D27" s="33">
        <v>0.6216216216216216</v>
      </c>
      <c r="E27" s="33">
        <v>0.56768558951965065</v>
      </c>
      <c r="F27" s="33">
        <v>0.53846153846153844</v>
      </c>
      <c r="H27" s="34">
        <v>0.41350210970464135</v>
      </c>
      <c r="I27" s="34">
        <v>0.5544554455445545</v>
      </c>
      <c r="J27" s="34">
        <v>0.3971119133574007</v>
      </c>
      <c r="K27" s="34">
        <v>0.47747747747747749</v>
      </c>
      <c r="L27" s="34">
        <v>0.35807860262008734</v>
      </c>
      <c r="M27" s="34">
        <v>0.47435897435897434</v>
      </c>
      <c r="O27" s="35">
        <v>0.29957805907172996</v>
      </c>
      <c r="P27" s="35">
        <v>0.42079207920792078</v>
      </c>
      <c r="Q27" s="35">
        <v>0.32129963898916969</v>
      </c>
      <c r="R27" s="35">
        <v>0.34234234234234234</v>
      </c>
      <c r="S27" s="35">
        <v>0.24454148471615719</v>
      </c>
      <c r="T27" s="35">
        <v>0.36752136752136755</v>
      </c>
      <c r="V27" s="36">
        <v>0.72995780590717296</v>
      </c>
      <c r="W27" s="36">
        <v>0.77722772277227725</v>
      </c>
      <c r="X27" s="36">
        <v>0.72202166064981954</v>
      </c>
      <c r="Y27" s="36">
        <v>0.68918918918918914</v>
      </c>
      <c r="Z27" s="36">
        <v>0.67248908296943233</v>
      </c>
      <c r="AA27" s="36">
        <v>0.74786324786324787</v>
      </c>
    </row>
    <row r="28" spans="1:27" x14ac:dyDescent="0.25">
      <c r="A28" s="33">
        <v>0.77500000000000002</v>
      </c>
      <c r="B28" s="33">
        <v>0.77500000000000002</v>
      </c>
      <c r="C28" s="33">
        <v>0.82499999999999996</v>
      </c>
      <c r="D28" s="33">
        <v>0.56097560975609762</v>
      </c>
      <c r="E28" s="33">
        <v>0.66666666666666663</v>
      </c>
      <c r="F28" s="33">
        <v>0.52380952380952384</v>
      </c>
      <c r="H28" s="34">
        <v>0.57499999999999996</v>
      </c>
      <c r="I28" s="34">
        <v>0.55000000000000004</v>
      </c>
      <c r="J28" s="34">
        <v>0.4</v>
      </c>
      <c r="K28" s="34">
        <v>0.43902439024390244</v>
      </c>
      <c r="L28" s="34">
        <v>0.5641025641025641</v>
      </c>
      <c r="M28" s="34">
        <v>0.42857142857142855</v>
      </c>
      <c r="O28" s="35">
        <v>0.45</v>
      </c>
      <c r="P28" s="35">
        <v>0.35</v>
      </c>
      <c r="Q28" s="35">
        <v>0.3</v>
      </c>
      <c r="R28" s="35">
        <v>0.41463414634146339</v>
      </c>
      <c r="S28" s="35">
        <v>0.46153846153846156</v>
      </c>
      <c r="T28" s="35">
        <v>0.38095238095238093</v>
      </c>
      <c r="V28" s="36">
        <v>0.77500000000000002</v>
      </c>
      <c r="W28" s="36">
        <v>0.77500000000000002</v>
      </c>
      <c r="X28" s="36">
        <v>0.875</v>
      </c>
      <c r="Y28" s="36">
        <v>0.6097560975609756</v>
      </c>
      <c r="Z28" s="36">
        <v>0.76923076923076927</v>
      </c>
      <c r="AA28" s="36">
        <v>0.73809523809523814</v>
      </c>
    </row>
    <row r="29" spans="1:27" x14ac:dyDescent="0.25">
      <c r="A29" s="33">
        <v>0.61538461538461542</v>
      </c>
      <c r="B29" s="33">
        <v>0.60526315789473684</v>
      </c>
      <c r="C29" s="33">
        <v>0.7</v>
      </c>
      <c r="D29" s="33">
        <v>0.57499999999999996</v>
      </c>
      <c r="E29" s="33">
        <v>0.61538461538461542</v>
      </c>
      <c r="F29" s="33">
        <v>0.72972972972972971</v>
      </c>
      <c r="H29" s="34">
        <v>0.30769230769230771</v>
      </c>
      <c r="I29" s="34">
        <v>0.26315789473684209</v>
      </c>
      <c r="J29" s="34">
        <v>0.35</v>
      </c>
      <c r="K29" s="34">
        <v>0.125</v>
      </c>
      <c r="L29" s="34">
        <v>0.30769230769230771</v>
      </c>
      <c r="M29" s="34">
        <v>0.40540540540540543</v>
      </c>
      <c r="O29" s="35">
        <v>0.23076923076923078</v>
      </c>
      <c r="P29" s="35">
        <v>7.8947368421052627E-2</v>
      </c>
      <c r="Q29" s="35">
        <v>0.125</v>
      </c>
      <c r="R29" s="35">
        <v>7.4999999999999997E-2</v>
      </c>
      <c r="S29" s="35">
        <v>0.30769230769230771</v>
      </c>
      <c r="T29" s="35">
        <v>0.27027027027027029</v>
      </c>
      <c r="V29" s="36">
        <v>0.64102564102564108</v>
      </c>
      <c r="W29" s="36">
        <v>0.63157894736842102</v>
      </c>
      <c r="X29" s="36">
        <v>0.7</v>
      </c>
      <c r="Y29" s="36">
        <v>0.57499999999999996</v>
      </c>
      <c r="Z29" s="36">
        <v>0.61538461538461542</v>
      </c>
      <c r="AA29" s="36">
        <v>0.78378378378378377</v>
      </c>
    </row>
    <row r="30" spans="1:27" x14ac:dyDescent="0.25">
      <c r="A30" s="33">
        <v>0.82051282051282048</v>
      </c>
      <c r="B30" s="33">
        <v>0.71794871794871795</v>
      </c>
      <c r="C30" s="33">
        <v>0.80487804878048785</v>
      </c>
      <c r="D30" s="33">
        <v>0.54285714285714282</v>
      </c>
      <c r="E30" s="33">
        <v>0.55000000000000004</v>
      </c>
      <c r="F30" s="33">
        <v>0.57499999999999996</v>
      </c>
      <c r="H30" s="34">
        <v>0.48717948717948717</v>
      </c>
      <c r="I30" s="34">
        <v>0.4358974358974359</v>
      </c>
      <c r="J30" s="34">
        <v>0.63414634146341464</v>
      </c>
      <c r="K30" s="34">
        <v>0.4</v>
      </c>
      <c r="L30" s="34">
        <v>0.4</v>
      </c>
      <c r="M30" s="34">
        <v>0.57499999999999996</v>
      </c>
      <c r="O30" s="35">
        <v>0.33333333333333331</v>
      </c>
      <c r="P30" s="35">
        <v>0.25641025641025639</v>
      </c>
      <c r="Q30" s="35">
        <v>0.41463414634146339</v>
      </c>
      <c r="R30" s="35">
        <v>0.17142857142857143</v>
      </c>
      <c r="S30" s="35">
        <v>0.17499999999999999</v>
      </c>
      <c r="T30" s="35">
        <v>0.3</v>
      </c>
      <c r="V30" s="36">
        <v>0.87179487179487181</v>
      </c>
      <c r="W30" s="36">
        <v>0.79487179487179482</v>
      </c>
      <c r="X30" s="36">
        <v>0.80487804878048785</v>
      </c>
      <c r="Y30" s="36">
        <v>0.62857142857142856</v>
      </c>
      <c r="Z30" s="36">
        <v>0.67500000000000004</v>
      </c>
      <c r="AA30" s="36">
        <v>0.72499999999999998</v>
      </c>
    </row>
    <row r="31" spans="1:27" x14ac:dyDescent="0.25">
      <c r="A31" s="33">
        <v>0.7</v>
      </c>
      <c r="B31" s="33">
        <v>0.625</v>
      </c>
      <c r="C31" s="33">
        <v>0.75</v>
      </c>
      <c r="D31" s="33">
        <v>0.59459459459459463</v>
      </c>
      <c r="E31" s="33">
        <v>0.47499999999999998</v>
      </c>
      <c r="F31" s="33">
        <v>0.51282051282051277</v>
      </c>
      <c r="H31" s="34">
        <v>0.47499999999999998</v>
      </c>
      <c r="I31" s="34">
        <v>0.47499999999999998</v>
      </c>
      <c r="J31" s="34">
        <v>0.57499999999999996</v>
      </c>
      <c r="K31" s="34">
        <v>0.48648648648648651</v>
      </c>
      <c r="L31" s="34">
        <v>0.3</v>
      </c>
      <c r="M31" s="34">
        <v>0.4358974358974359</v>
      </c>
      <c r="O31" s="35">
        <v>0.3</v>
      </c>
      <c r="P31" s="35">
        <v>0.42499999999999999</v>
      </c>
      <c r="Q31" s="35">
        <v>0.55000000000000004</v>
      </c>
      <c r="R31" s="35">
        <v>0.35135135135135137</v>
      </c>
      <c r="S31" s="35">
        <v>0.25</v>
      </c>
      <c r="T31" s="35">
        <v>0.33333333333333331</v>
      </c>
      <c r="V31" s="36">
        <v>0.72499999999999998</v>
      </c>
      <c r="W31" s="36">
        <v>0.72499999999999998</v>
      </c>
      <c r="X31" s="36">
        <v>0.77500000000000002</v>
      </c>
      <c r="Y31" s="36">
        <v>0.67567567567567566</v>
      </c>
      <c r="Z31" s="36">
        <v>0.625</v>
      </c>
      <c r="AA31" s="36">
        <v>0.71794871794871795</v>
      </c>
    </row>
    <row r="32" spans="1:27" x14ac:dyDescent="0.25">
      <c r="A32" s="33">
        <v>0.76923076923076927</v>
      </c>
      <c r="B32" s="33">
        <v>0.71794871794871795</v>
      </c>
      <c r="C32" s="33">
        <v>0.52564102564102566</v>
      </c>
      <c r="D32" s="33">
        <v>0.70731707317073167</v>
      </c>
      <c r="E32" s="33">
        <v>0.41666666666666669</v>
      </c>
      <c r="F32" s="33">
        <v>0.47619047619047616</v>
      </c>
      <c r="H32" s="34">
        <v>0.51282051282051277</v>
      </c>
      <c r="I32" s="34">
        <v>0.35897435897435898</v>
      </c>
      <c r="J32" s="34">
        <v>0.25641025641025639</v>
      </c>
      <c r="K32" s="34">
        <v>0.56097560975609762</v>
      </c>
      <c r="L32" s="34">
        <v>0.22222222222222221</v>
      </c>
      <c r="M32" s="34">
        <v>0.38095238095238093</v>
      </c>
      <c r="O32" s="35">
        <v>0.41025641025641024</v>
      </c>
      <c r="P32" s="35">
        <v>0.23076923076923078</v>
      </c>
      <c r="Q32" s="35">
        <v>0.16666666666666666</v>
      </c>
      <c r="R32" s="35">
        <v>0.34146341463414637</v>
      </c>
      <c r="S32" s="35">
        <v>8.3333333333333329E-2</v>
      </c>
      <c r="T32" s="35">
        <v>0.26190476190476192</v>
      </c>
      <c r="V32" s="36">
        <v>0.76923076923076927</v>
      </c>
      <c r="W32" s="36">
        <v>0.76923076923076927</v>
      </c>
      <c r="X32" s="36">
        <v>0.55128205128205132</v>
      </c>
      <c r="Y32" s="36">
        <v>0.78048780487804881</v>
      </c>
      <c r="Z32" s="36">
        <v>0.58333333333333337</v>
      </c>
      <c r="AA32" s="36">
        <v>0.7142857142857143</v>
      </c>
    </row>
    <row r="33" spans="1:27" x14ac:dyDescent="0.25">
      <c r="A33" s="33">
        <v>0.66666666666666663</v>
      </c>
      <c r="B33" s="33">
        <v>0.92500000000000004</v>
      </c>
      <c r="C33" s="33">
        <v>0.64102564102564108</v>
      </c>
      <c r="D33" s="33">
        <v>0.63414634146341464</v>
      </c>
      <c r="E33" s="33">
        <v>0.56756756756756754</v>
      </c>
      <c r="F33" s="33">
        <v>0.82926829268292679</v>
      </c>
      <c r="H33" s="34">
        <v>0.46153846153846156</v>
      </c>
      <c r="I33" s="34">
        <v>0.72499999999999998</v>
      </c>
      <c r="J33" s="34">
        <v>0.33333333333333331</v>
      </c>
      <c r="K33" s="34">
        <v>0.3902439024390244</v>
      </c>
      <c r="L33" s="34">
        <v>0.24324324324324326</v>
      </c>
      <c r="M33" s="34">
        <v>0.73170731707317072</v>
      </c>
      <c r="O33" s="35">
        <v>0.41025641025641024</v>
      </c>
      <c r="P33" s="35">
        <v>0.67500000000000004</v>
      </c>
      <c r="Q33" s="35">
        <v>0.33333333333333331</v>
      </c>
      <c r="R33" s="35">
        <v>0.36585365853658536</v>
      </c>
      <c r="S33" s="35">
        <v>0.21621621621621623</v>
      </c>
      <c r="T33" s="35">
        <v>0.68292682926829273</v>
      </c>
      <c r="V33" s="36">
        <v>0.66666666666666663</v>
      </c>
      <c r="W33" s="36">
        <v>0.95</v>
      </c>
      <c r="X33" s="36">
        <v>0.87179487179487181</v>
      </c>
      <c r="Y33" s="36">
        <v>0.65853658536585369</v>
      </c>
      <c r="Z33" s="36">
        <v>0.59459459459459463</v>
      </c>
      <c r="AA33" s="36">
        <v>0.92682926829268297</v>
      </c>
    </row>
    <row r="34" spans="1:27" x14ac:dyDescent="0.25">
      <c r="A34" s="33">
        <v>0.48648648648648651</v>
      </c>
      <c r="B34" s="33">
        <v>0.48717948717948717</v>
      </c>
      <c r="C34" s="33">
        <v>0.64864864864864868</v>
      </c>
      <c r="D34" s="33">
        <v>0.65116279069767447</v>
      </c>
      <c r="E34" s="33">
        <v>0.70370370370370372</v>
      </c>
      <c r="F34" s="33">
        <v>0.23333333333333334</v>
      </c>
      <c r="H34" s="34">
        <v>0.27027027027027029</v>
      </c>
      <c r="I34" s="34">
        <v>0.38461538461538464</v>
      </c>
      <c r="J34" s="34">
        <v>0.59459459459459463</v>
      </c>
      <c r="K34" s="34">
        <v>0.58139534883720934</v>
      </c>
      <c r="L34" s="34">
        <v>0.62962962962962965</v>
      </c>
      <c r="M34" s="34">
        <v>0.23333333333333334</v>
      </c>
      <c r="O34" s="35">
        <v>0.13513513513513514</v>
      </c>
      <c r="P34" s="35">
        <v>0.17948717948717949</v>
      </c>
      <c r="Q34" s="35">
        <v>0.35135135135135137</v>
      </c>
      <c r="R34" s="35">
        <v>0.39534883720930231</v>
      </c>
      <c r="S34" s="35">
        <v>0.40740740740740738</v>
      </c>
      <c r="T34" s="35">
        <v>0.2</v>
      </c>
      <c r="V34" s="36">
        <v>0.48648648648648651</v>
      </c>
      <c r="W34" s="36">
        <v>0.51282051282051277</v>
      </c>
      <c r="X34" s="36">
        <v>0.72972972972972971</v>
      </c>
      <c r="Y34" s="36">
        <v>0.65116279069767447</v>
      </c>
      <c r="Z34" s="36">
        <v>0.81481481481481477</v>
      </c>
      <c r="AA34" s="36">
        <v>0.6333333333333333</v>
      </c>
    </row>
    <row r="35" spans="1:27" x14ac:dyDescent="0.25">
      <c r="A35" s="33">
        <v>0.70074812967581046</v>
      </c>
      <c r="B35" s="33">
        <v>0.75129533678756477</v>
      </c>
      <c r="C35" s="33">
        <v>0.67486338797814205</v>
      </c>
      <c r="D35" s="33">
        <v>0.75661375661375663</v>
      </c>
      <c r="E35" s="33">
        <v>0.65486725663716816</v>
      </c>
      <c r="F35" s="33">
        <v>0.77842565597667635</v>
      </c>
      <c r="H35" s="34">
        <v>0.56109725685785539</v>
      </c>
      <c r="I35" s="34">
        <v>0.60880829015544047</v>
      </c>
      <c r="J35" s="34">
        <v>0.52732240437158473</v>
      </c>
      <c r="K35" s="34">
        <v>0.64021164021164023</v>
      </c>
      <c r="L35" s="34">
        <v>0.55457227138643073</v>
      </c>
      <c r="M35" s="34">
        <v>0.70553935860058314</v>
      </c>
      <c r="O35" s="35">
        <v>0.35162094763092272</v>
      </c>
      <c r="P35" s="35">
        <v>0.40932642487046633</v>
      </c>
      <c r="Q35" s="35">
        <v>0.30327868852459017</v>
      </c>
      <c r="R35" s="35">
        <v>0.47354497354497355</v>
      </c>
      <c r="S35" s="35">
        <v>0.3864306784660767</v>
      </c>
      <c r="T35" s="35">
        <v>0.55976676384839652</v>
      </c>
      <c r="V35" s="36">
        <v>0.75311720698254359</v>
      </c>
      <c r="W35" s="36">
        <v>0.79533678756476689</v>
      </c>
      <c r="X35" s="36">
        <v>0.71857923497267762</v>
      </c>
      <c r="Y35" s="36">
        <v>0.81481481481481477</v>
      </c>
      <c r="Z35" s="36">
        <v>0.79056047197640122</v>
      </c>
      <c r="AA35" s="36">
        <v>0.89504373177842567</v>
      </c>
    </row>
    <row r="36" spans="1:27" x14ac:dyDescent="0.25">
      <c r="A36" s="33">
        <v>0.73469387755102045</v>
      </c>
      <c r="B36" s="33">
        <v>0.63829787234042556</v>
      </c>
      <c r="C36" s="33">
        <v>0.8</v>
      </c>
      <c r="D36" s="33">
        <v>0.72340425531914898</v>
      </c>
      <c r="E36" s="33">
        <v>0.68316831683168322</v>
      </c>
      <c r="F36" s="33">
        <v>0.75555555555555554</v>
      </c>
      <c r="H36" s="34">
        <v>0.6428571428571429</v>
      </c>
      <c r="I36" s="34">
        <v>0.46808510638297873</v>
      </c>
      <c r="J36" s="34">
        <v>0.71</v>
      </c>
      <c r="K36" s="34">
        <v>0.63829787234042556</v>
      </c>
      <c r="L36" s="34">
        <v>0.60396039603960394</v>
      </c>
      <c r="M36" s="34">
        <v>0.64444444444444449</v>
      </c>
      <c r="O36" s="35">
        <v>0.55102040816326525</v>
      </c>
      <c r="P36" s="35">
        <v>0.23404255319148937</v>
      </c>
      <c r="Q36" s="35">
        <v>0.6</v>
      </c>
      <c r="R36" s="35">
        <v>0.46808510638297873</v>
      </c>
      <c r="S36" s="35">
        <v>0.48514851485148514</v>
      </c>
      <c r="T36" s="35">
        <v>0.46666666666666667</v>
      </c>
      <c r="V36" s="36">
        <v>0.74489795918367352</v>
      </c>
      <c r="W36" s="36">
        <v>0.72340425531914898</v>
      </c>
      <c r="X36" s="36">
        <v>0.83</v>
      </c>
      <c r="Y36" s="36">
        <v>0.74468085106382975</v>
      </c>
      <c r="Z36" s="36">
        <v>0.75247524752475248</v>
      </c>
      <c r="AA36" s="36">
        <v>0.82222222222222219</v>
      </c>
    </row>
    <row r="37" spans="1:27" x14ac:dyDescent="0.25">
      <c r="A37" s="33" t="s">
        <v>108</v>
      </c>
      <c r="B37" s="33" t="s">
        <v>108</v>
      </c>
      <c r="C37" s="33" t="s">
        <v>108</v>
      </c>
      <c r="D37" s="33">
        <v>0.76315789473684215</v>
      </c>
      <c r="E37" s="33">
        <v>0.75</v>
      </c>
      <c r="F37" s="33">
        <v>0.59375</v>
      </c>
      <c r="H37" s="34" t="s">
        <v>108</v>
      </c>
      <c r="I37" s="34" t="s">
        <v>108</v>
      </c>
      <c r="J37" s="34" t="s">
        <v>108</v>
      </c>
      <c r="K37" s="34">
        <v>0.63157894736842102</v>
      </c>
      <c r="L37" s="34">
        <v>0.70833333333333337</v>
      </c>
      <c r="M37" s="34">
        <v>0.40625</v>
      </c>
      <c r="O37" s="35" t="s">
        <v>108</v>
      </c>
      <c r="P37" s="35" t="s">
        <v>108</v>
      </c>
      <c r="Q37" s="35" t="s">
        <v>108</v>
      </c>
      <c r="R37" s="35">
        <v>0.21052631578947367</v>
      </c>
      <c r="S37" s="35">
        <v>0.54166666666666663</v>
      </c>
      <c r="T37" s="35">
        <v>0.25</v>
      </c>
      <c r="V37" s="36" t="s">
        <v>108</v>
      </c>
      <c r="W37" s="36" t="s">
        <v>108</v>
      </c>
      <c r="X37" s="36" t="s">
        <v>108</v>
      </c>
      <c r="Y37" s="36">
        <v>0.78947368421052633</v>
      </c>
      <c r="Z37" s="36">
        <v>0.79166666666666663</v>
      </c>
      <c r="AA37" s="36">
        <v>0.9375</v>
      </c>
    </row>
    <row r="38" spans="1:27" x14ac:dyDescent="0.25">
      <c r="A38" s="33">
        <v>0.9</v>
      </c>
      <c r="B38" s="33">
        <v>0.80392156862745101</v>
      </c>
      <c r="C38" s="33">
        <v>0.85416666666666663</v>
      </c>
      <c r="D38" s="33">
        <v>0.79591836734693877</v>
      </c>
      <c r="E38" s="33">
        <v>0.8</v>
      </c>
      <c r="F38" s="33">
        <v>0.79487179487179482</v>
      </c>
      <c r="H38" s="34">
        <v>0.66</v>
      </c>
      <c r="I38" s="34">
        <v>0.62745098039215685</v>
      </c>
      <c r="J38" s="34">
        <v>0.77083333333333337</v>
      </c>
      <c r="K38" s="34">
        <v>0.69387755102040816</v>
      </c>
      <c r="L38" s="34">
        <v>0.78</v>
      </c>
      <c r="M38" s="34">
        <v>0.71794871794871795</v>
      </c>
      <c r="O38" s="35">
        <v>0.44</v>
      </c>
      <c r="P38" s="35">
        <v>0.52941176470588236</v>
      </c>
      <c r="Q38" s="35">
        <v>0.54166666666666663</v>
      </c>
      <c r="R38" s="35">
        <v>0.48979591836734693</v>
      </c>
      <c r="S38" s="35">
        <v>0.64</v>
      </c>
      <c r="T38" s="35">
        <v>0.58974358974358976</v>
      </c>
      <c r="V38" s="36">
        <v>0.9</v>
      </c>
      <c r="W38" s="36">
        <v>0.80392156862745101</v>
      </c>
      <c r="X38" s="36">
        <v>0.875</v>
      </c>
      <c r="Y38" s="36">
        <v>0.8571428571428571</v>
      </c>
      <c r="Z38" s="36">
        <v>0.82</v>
      </c>
      <c r="AA38" s="36">
        <v>0.89743589743589747</v>
      </c>
    </row>
    <row r="39" spans="1:27" x14ac:dyDescent="0.25">
      <c r="A39" s="33">
        <v>0.80219780219780223</v>
      </c>
      <c r="B39" s="33">
        <v>0.84444444444444444</v>
      </c>
      <c r="C39" s="33">
        <v>0.74712643678160917</v>
      </c>
      <c r="D39" s="33">
        <v>0.82222222222222219</v>
      </c>
      <c r="E39" s="33">
        <v>0.7441860465116279</v>
      </c>
      <c r="F39" s="33">
        <v>0.8571428571428571</v>
      </c>
      <c r="H39" s="34">
        <v>0.64835164835164838</v>
      </c>
      <c r="I39" s="34">
        <v>0.76666666666666672</v>
      </c>
      <c r="J39" s="34">
        <v>0.56321839080459768</v>
      </c>
      <c r="K39" s="34">
        <v>0.7</v>
      </c>
      <c r="L39" s="34">
        <v>0.65116279069767447</v>
      </c>
      <c r="M39" s="34">
        <v>0.79120879120879117</v>
      </c>
      <c r="O39" s="35">
        <v>0.46153846153846156</v>
      </c>
      <c r="P39" s="35">
        <v>0.67777777777777781</v>
      </c>
      <c r="Q39" s="35">
        <v>0.27586206896551724</v>
      </c>
      <c r="R39" s="35">
        <v>0.53333333333333333</v>
      </c>
      <c r="S39" s="35">
        <v>0.41860465116279072</v>
      </c>
      <c r="T39" s="35">
        <v>0.63736263736263732</v>
      </c>
      <c r="V39" s="36">
        <v>0.8351648351648352</v>
      </c>
      <c r="W39" s="36">
        <v>0.87777777777777777</v>
      </c>
      <c r="X39" s="36">
        <v>0.7816091954022989</v>
      </c>
      <c r="Y39" s="36">
        <v>0.87777777777777777</v>
      </c>
      <c r="Z39" s="36">
        <v>0.84883720930232553</v>
      </c>
      <c r="AA39" s="36">
        <v>0.93406593406593408</v>
      </c>
    </row>
    <row r="40" spans="1:27" x14ac:dyDescent="0.25">
      <c r="A40" s="33">
        <v>0.33333333333333331</v>
      </c>
      <c r="B40" s="33">
        <v>0.38636363636363635</v>
      </c>
      <c r="C40" s="33">
        <v>0.34210526315789475</v>
      </c>
      <c r="D40" s="33">
        <v>0.41666666666666669</v>
      </c>
      <c r="E40" s="33">
        <v>0.30769230769230771</v>
      </c>
      <c r="F40" s="33">
        <v>0.44444444444444442</v>
      </c>
      <c r="H40" s="34">
        <v>0.20833333333333334</v>
      </c>
      <c r="I40" s="34">
        <v>0.25</v>
      </c>
      <c r="J40" s="34">
        <v>0.18421052631578946</v>
      </c>
      <c r="K40" s="34">
        <v>0.375</v>
      </c>
      <c r="L40" s="34">
        <v>0.23076923076923078</v>
      </c>
      <c r="M40" s="34">
        <v>0.44444444444444442</v>
      </c>
      <c r="O40" s="35">
        <v>0.14583333333333334</v>
      </c>
      <c r="P40" s="35">
        <v>9.0909090909090912E-2</v>
      </c>
      <c r="Q40" s="35">
        <v>2.6315789473684209E-2</v>
      </c>
      <c r="R40" s="35">
        <v>0.20833333333333334</v>
      </c>
      <c r="S40" s="35">
        <v>0.15384615384615385</v>
      </c>
      <c r="T40" s="35">
        <v>0.33333333333333331</v>
      </c>
      <c r="V40" s="36">
        <v>0.33333333333333331</v>
      </c>
      <c r="W40" s="36">
        <v>0.40909090909090912</v>
      </c>
      <c r="X40" s="36">
        <v>0.47368421052631576</v>
      </c>
      <c r="Y40" s="36">
        <v>0.5</v>
      </c>
      <c r="Z40" s="36">
        <v>0.38461538461538464</v>
      </c>
      <c r="AA40" s="36">
        <v>0.62962962962962965</v>
      </c>
    </row>
    <row r="41" spans="1:27" x14ac:dyDescent="0.25">
      <c r="A41" s="33">
        <v>0.78</v>
      </c>
      <c r="B41" s="33">
        <v>0.57999999999999996</v>
      </c>
      <c r="C41" s="33">
        <v>0.75510204081632648</v>
      </c>
      <c r="D41" s="33">
        <v>0.45833333333333331</v>
      </c>
      <c r="E41" s="33">
        <v>0.66666666666666663</v>
      </c>
      <c r="F41" s="33">
        <v>0.5</v>
      </c>
      <c r="H41" s="34">
        <v>0.66</v>
      </c>
      <c r="I41" s="34">
        <v>0.38</v>
      </c>
      <c r="J41" s="34">
        <v>0.53061224489795922</v>
      </c>
      <c r="K41" s="34">
        <v>0.29166666666666669</v>
      </c>
      <c r="L41" s="34">
        <v>0.5714285714285714</v>
      </c>
      <c r="M41" s="34">
        <v>0.43333333333333335</v>
      </c>
      <c r="O41" s="35">
        <v>0.34</v>
      </c>
      <c r="P41" s="35">
        <v>0.04</v>
      </c>
      <c r="Q41" s="35">
        <v>0.16326530612244897</v>
      </c>
      <c r="R41" s="35">
        <v>2.0833333333333332E-2</v>
      </c>
      <c r="S41" s="35">
        <v>0.26190476190476192</v>
      </c>
      <c r="T41" s="35">
        <v>0.16666666666666666</v>
      </c>
      <c r="V41" s="36">
        <v>0.8</v>
      </c>
      <c r="W41" s="36">
        <v>0.64</v>
      </c>
      <c r="X41" s="36">
        <v>0.83673469387755106</v>
      </c>
      <c r="Y41" s="36">
        <v>0.52083333333333337</v>
      </c>
      <c r="Z41" s="36">
        <v>0.76190476190476186</v>
      </c>
      <c r="AA41" s="36">
        <v>0.83333333333333337</v>
      </c>
    </row>
    <row r="42" spans="1:27" x14ac:dyDescent="0.25">
      <c r="A42" s="33">
        <v>0.69387755102040816</v>
      </c>
      <c r="B42" s="33">
        <v>0.62</v>
      </c>
      <c r="C42" s="33">
        <v>0.53658536585365857</v>
      </c>
      <c r="D42" s="33">
        <v>0.73737373737373735</v>
      </c>
      <c r="E42" s="33">
        <v>0.53488372093023251</v>
      </c>
      <c r="F42" s="33">
        <v>0.76136363636363635</v>
      </c>
      <c r="H42" s="34">
        <v>0.46938775510204084</v>
      </c>
      <c r="I42" s="34">
        <v>0.49</v>
      </c>
      <c r="J42" s="34">
        <v>0.41463414634146339</v>
      </c>
      <c r="K42" s="34">
        <v>0.53535353535353536</v>
      </c>
      <c r="L42" s="34">
        <v>0.44186046511627908</v>
      </c>
      <c r="M42" s="34">
        <v>0.69318181818181823</v>
      </c>
      <c r="O42" s="35">
        <v>0.2857142857142857</v>
      </c>
      <c r="P42" s="35">
        <v>0.36</v>
      </c>
      <c r="Q42" s="35">
        <v>0.14634146341463414</v>
      </c>
      <c r="R42" s="35">
        <v>0.43434343434343436</v>
      </c>
      <c r="S42" s="35">
        <v>0.2558139534883721</v>
      </c>
      <c r="T42" s="35">
        <v>0.60227272727272729</v>
      </c>
      <c r="V42" s="36">
        <v>0.79591836734693877</v>
      </c>
      <c r="W42" s="36">
        <v>0.63</v>
      </c>
      <c r="X42" s="36">
        <v>0.58536585365853655</v>
      </c>
      <c r="Y42" s="36">
        <v>0.77777777777777779</v>
      </c>
      <c r="Z42" s="36">
        <v>0.65116279069767447</v>
      </c>
      <c r="AA42" s="36">
        <v>0.86363636363636365</v>
      </c>
    </row>
    <row r="43" spans="1:27" x14ac:dyDescent="0.25">
      <c r="A43" s="33">
        <v>0.66666666666666663</v>
      </c>
      <c r="B43" s="33">
        <v>0.90196078431372551</v>
      </c>
      <c r="C43" s="33">
        <v>0.8</v>
      </c>
      <c r="D43" s="33">
        <v>0.74</v>
      </c>
      <c r="E43" s="33">
        <v>0.7</v>
      </c>
      <c r="F43" s="33">
        <v>0.84</v>
      </c>
      <c r="H43" s="34">
        <v>0.5490196078431373</v>
      </c>
      <c r="I43" s="34">
        <v>0.68627450980392157</v>
      </c>
      <c r="J43" s="34">
        <v>0.47499999999999998</v>
      </c>
      <c r="K43" s="34">
        <v>0.66</v>
      </c>
      <c r="L43" s="34">
        <v>0.54</v>
      </c>
      <c r="M43" s="34">
        <v>0.78</v>
      </c>
      <c r="O43" s="35">
        <v>0.31372549019607843</v>
      </c>
      <c r="P43" s="35">
        <v>0.35294117647058826</v>
      </c>
      <c r="Q43" s="35">
        <v>7.4999999999999997E-2</v>
      </c>
      <c r="R43" s="35">
        <v>0.46</v>
      </c>
      <c r="S43" s="35">
        <v>0.36</v>
      </c>
      <c r="T43" s="35">
        <v>0.64</v>
      </c>
      <c r="V43" s="36">
        <v>0.78431372549019607</v>
      </c>
      <c r="W43" s="36">
        <v>0.94117647058823528</v>
      </c>
      <c r="X43" s="36">
        <v>0.85</v>
      </c>
      <c r="Y43" s="36">
        <v>0.88</v>
      </c>
      <c r="Z43" s="36">
        <v>0.88</v>
      </c>
      <c r="AA43" s="36">
        <v>0.98</v>
      </c>
    </row>
    <row r="44" spans="1:27" x14ac:dyDescent="0.25">
      <c r="A44" s="33">
        <v>0.70256410256410251</v>
      </c>
      <c r="B44" s="33">
        <v>0.79402985074626864</v>
      </c>
      <c r="C44" s="33">
        <v>0.68464730290456433</v>
      </c>
      <c r="D44" s="33">
        <v>0.66184971098265899</v>
      </c>
      <c r="E44" s="33">
        <v>0.65461847389558236</v>
      </c>
      <c r="F44" s="33">
        <v>0.61095100864553309</v>
      </c>
      <c r="H44" s="34">
        <v>0.58461538461538465</v>
      </c>
      <c r="I44" s="34">
        <v>0.62686567164179108</v>
      </c>
      <c r="J44" s="34">
        <v>0.50622406639004147</v>
      </c>
      <c r="K44" s="34">
        <v>0.56936416184971095</v>
      </c>
      <c r="L44" s="34">
        <v>0.5662650602409639</v>
      </c>
      <c r="M44" s="34">
        <v>0.58213256484149856</v>
      </c>
      <c r="O44" s="35">
        <v>0.4564102564102564</v>
      </c>
      <c r="P44" s="35">
        <v>0.46268656716417911</v>
      </c>
      <c r="Q44" s="35">
        <v>0.41908713692946059</v>
      </c>
      <c r="R44" s="35">
        <v>0.47398843930635837</v>
      </c>
      <c r="S44" s="35">
        <v>0.46586345381526106</v>
      </c>
      <c r="T44" s="35">
        <v>0.48414985590778098</v>
      </c>
      <c r="V44" s="36">
        <v>0.75897435897435894</v>
      </c>
      <c r="W44" s="36">
        <v>0.83582089552238803</v>
      </c>
      <c r="X44" s="36">
        <v>0.75518672199170123</v>
      </c>
      <c r="Y44" s="36">
        <v>0.74277456647398843</v>
      </c>
      <c r="Z44" s="36">
        <v>0.77108433734939763</v>
      </c>
      <c r="AA44" s="36">
        <v>0.75216138328530258</v>
      </c>
    </row>
    <row r="45" spans="1:27" x14ac:dyDescent="0.25">
      <c r="A45" s="33">
        <v>0.72549019607843135</v>
      </c>
      <c r="B45" s="33">
        <v>0.77551020408163263</v>
      </c>
      <c r="C45" s="33">
        <v>0.78</v>
      </c>
      <c r="D45" s="33">
        <v>0.83673469387755106</v>
      </c>
      <c r="E45" s="33">
        <v>0.8571428571428571</v>
      </c>
      <c r="F45" s="33">
        <v>0.79591836734693877</v>
      </c>
      <c r="H45" s="34">
        <v>0.50980392156862742</v>
      </c>
      <c r="I45" s="34">
        <v>0.67346938775510201</v>
      </c>
      <c r="J45" s="34">
        <v>0.64</v>
      </c>
      <c r="K45" s="34">
        <v>0.73469387755102045</v>
      </c>
      <c r="L45" s="34">
        <v>0.81632653061224492</v>
      </c>
      <c r="M45" s="34">
        <v>0.79591836734693877</v>
      </c>
      <c r="O45" s="35">
        <v>0.41176470588235292</v>
      </c>
      <c r="P45" s="35">
        <v>0.42857142857142855</v>
      </c>
      <c r="Q45" s="35">
        <v>0.56000000000000005</v>
      </c>
      <c r="R45" s="35">
        <v>0.63265306122448983</v>
      </c>
      <c r="S45" s="35">
        <v>0.73469387755102045</v>
      </c>
      <c r="T45" s="35">
        <v>0.65306122448979587</v>
      </c>
      <c r="V45" s="36">
        <v>0.72549019607843135</v>
      </c>
      <c r="W45" s="36">
        <v>0.81632653061224492</v>
      </c>
      <c r="X45" s="36">
        <v>0.78</v>
      </c>
      <c r="Y45" s="36">
        <v>0.8571428571428571</v>
      </c>
      <c r="Z45" s="36">
        <v>0.87755102040816324</v>
      </c>
      <c r="AA45" s="36">
        <v>0.89795918367346939</v>
      </c>
    </row>
    <row r="46" spans="1:27" x14ac:dyDescent="0.25">
      <c r="A46" s="33">
        <v>0.76595744680851063</v>
      </c>
      <c r="B46" s="33">
        <v>0.73469387755102045</v>
      </c>
      <c r="C46" s="33">
        <v>0.53061224489795922</v>
      </c>
      <c r="D46" s="33">
        <v>0.62222222222222223</v>
      </c>
      <c r="E46" s="33">
        <v>0.5</v>
      </c>
      <c r="F46" s="33">
        <v>0.38</v>
      </c>
      <c r="H46" s="34">
        <v>0.7021276595744681</v>
      </c>
      <c r="I46" s="34">
        <v>0.55102040816326525</v>
      </c>
      <c r="J46" s="34">
        <v>0.36734693877551022</v>
      </c>
      <c r="K46" s="34">
        <v>0.48888888888888887</v>
      </c>
      <c r="L46" s="34">
        <v>0.38</v>
      </c>
      <c r="M46" s="34">
        <v>0.38</v>
      </c>
      <c r="O46" s="35">
        <v>0.42553191489361702</v>
      </c>
      <c r="P46" s="35">
        <v>0.36734693877551022</v>
      </c>
      <c r="Q46" s="35">
        <v>0.30612244897959184</v>
      </c>
      <c r="R46" s="35">
        <v>0.22222222222222221</v>
      </c>
      <c r="S46" s="35">
        <v>0.32</v>
      </c>
      <c r="T46" s="35">
        <v>0.26</v>
      </c>
      <c r="V46" s="36">
        <v>0.76595744680851063</v>
      </c>
      <c r="W46" s="36">
        <v>0.79591836734693877</v>
      </c>
      <c r="X46" s="36">
        <v>0.61224489795918369</v>
      </c>
      <c r="Y46" s="36">
        <v>0.71111111111111114</v>
      </c>
      <c r="Z46" s="36">
        <v>0.62</v>
      </c>
      <c r="AA46" s="36">
        <v>0.5</v>
      </c>
    </row>
    <row r="47" spans="1:27" x14ac:dyDescent="0.25">
      <c r="A47" s="33">
        <v>0.85</v>
      </c>
      <c r="B47" s="33">
        <v>0.78048780487804881</v>
      </c>
      <c r="C47" s="33">
        <v>0.72499999999999998</v>
      </c>
      <c r="D47" s="33">
        <v>0.82926829268292679</v>
      </c>
      <c r="E47" s="33">
        <v>0.52380952380952384</v>
      </c>
      <c r="F47" s="33">
        <v>0.63414634146341464</v>
      </c>
      <c r="H47" s="34">
        <v>0.7</v>
      </c>
      <c r="I47" s="34">
        <v>0.48780487804878048</v>
      </c>
      <c r="J47" s="34">
        <v>0.5</v>
      </c>
      <c r="K47" s="34">
        <v>0.58536585365853655</v>
      </c>
      <c r="L47" s="34">
        <v>0.47619047619047616</v>
      </c>
      <c r="M47" s="34">
        <v>0.56097560975609762</v>
      </c>
      <c r="O47" s="35">
        <v>0.4</v>
      </c>
      <c r="P47" s="35">
        <v>0.3902439024390244</v>
      </c>
      <c r="Q47" s="35">
        <v>0.375</v>
      </c>
      <c r="R47" s="35">
        <v>0.34146341463414637</v>
      </c>
      <c r="S47" s="35">
        <v>0.33333333333333331</v>
      </c>
      <c r="T47" s="35">
        <v>0.51219512195121952</v>
      </c>
      <c r="V47" s="36">
        <v>0.85</v>
      </c>
      <c r="W47" s="36">
        <v>0.80487804878048785</v>
      </c>
      <c r="X47" s="36">
        <v>0.8</v>
      </c>
      <c r="Y47" s="36">
        <v>0.85365853658536583</v>
      </c>
      <c r="Z47" s="36">
        <v>0.5714285714285714</v>
      </c>
      <c r="AA47" s="36">
        <v>0.70731707317073167</v>
      </c>
    </row>
    <row r="48" spans="1:27" x14ac:dyDescent="0.25">
      <c r="A48" s="33">
        <v>0.73469387755102045</v>
      </c>
      <c r="B48" s="33">
        <v>0.77500000000000002</v>
      </c>
      <c r="C48" s="33">
        <v>0.8</v>
      </c>
      <c r="D48" s="33">
        <v>0.87804878048780488</v>
      </c>
      <c r="E48" s="33">
        <v>0.77500000000000002</v>
      </c>
      <c r="F48" s="33">
        <v>0.65</v>
      </c>
      <c r="H48" s="34">
        <v>0.59183673469387754</v>
      </c>
      <c r="I48" s="34">
        <v>0.65</v>
      </c>
      <c r="J48" s="34">
        <v>0.65</v>
      </c>
      <c r="K48" s="34">
        <v>0.78048780487804881</v>
      </c>
      <c r="L48" s="34">
        <v>0.67500000000000004</v>
      </c>
      <c r="M48" s="34">
        <v>0.625</v>
      </c>
      <c r="O48" s="35">
        <v>0.32653061224489793</v>
      </c>
      <c r="P48" s="35">
        <v>0.52500000000000002</v>
      </c>
      <c r="Q48" s="35">
        <v>0.55000000000000004</v>
      </c>
      <c r="R48" s="35">
        <v>0.51219512195121952</v>
      </c>
      <c r="S48" s="35">
        <v>0.55000000000000004</v>
      </c>
      <c r="T48" s="35">
        <v>0.5</v>
      </c>
      <c r="V48" s="36">
        <v>0.75510204081632648</v>
      </c>
      <c r="W48" s="36">
        <v>0.82499999999999996</v>
      </c>
      <c r="X48" s="36">
        <v>0.82499999999999996</v>
      </c>
      <c r="Y48" s="36">
        <v>0.95121951219512191</v>
      </c>
      <c r="Z48" s="36">
        <v>0.85</v>
      </c>
      <c r="AA48" s="36">
        <v>0.8</v>
      </c>
    </row>
    <row r="49" spans="1:27" x14ac:dyDescent="0.25">
      <c r="A49" s="33">
        <v>0.82</v>
      </c>
      <c r="B49" s="33">
        <v>0.86274509803921573</v>
      </c>
      <c r="C49" s="33">
        <v>0.77</v>
      </c>
      <c r="D49" s="33">
        <v>0.82352941176470584</v>
      </c>
      <c r="E49" s="33">
        <v>0.72</v>
      </c>
      <c r="F49" s="33">
        <v>0.88235294117647056</v>
      </c>
      <c r="H49" s="34">
        <v>0.7</v>
      </c>
      <c r="I49" s="34">
        <v>0.72549019607843135</v>
      </c>
      <c r="J49" s="34">
        <v>0.65</v>
      </c>
      <c r="K49" s="34">
        <v>0.78431372549019607</v>
      </c>
      <c r="L49" s="34">
        <v>0.6</v>
      </c>
      <c r="M49" s="34">
        <v>0.88235294117647056</v>
      </c>
      <c r="O49" s="35">
        <v>0.64</v>
      </c>
      <c r="P49" s="35">
        <v>0.70588235294117652</v>
      </c>
      <c r="Q49" s="35">
        <v>0.55000000000000004</v>
      </c>
      <c r="R49" s="35">
        <v>0.72549019607843135</v>
      </c>
      <c r="S49" s="35">
        <v>0.5</v>
      </c>
      <c r="T49" s="35">
        <v>0.84313725490196079</v>
      </c>
      <c r="V49" s="36">
        <v>0.84</v>
      </c>
      <c r="W49" s="36">
        <v>0.86274509803921573</v>
      </c>
      <c r="X49" s="36">
        <v>0.86</v>
      </c>
      <c r="Y49" s="36">
        <v>0.88235294117647056</v>
      </c>
      <c r="Z49" s="36">
        <v>0.81</v>
      </c>
      <c r="AA49" s="36">
        <v>0.92156862745098034</v>
      </c>
    </row>
    <row r="50" spans="1:27" x14ac:dyDescent="0.25">
      <c r="A50" s="33">
        <v>0.6</v>
      </c>
      <c r="B50" s="33">
        <v>0.67647058823529416</v>
      </c>
      <c r="C50" s="33">
        <v>0.85106382978723405</v>
      </c>
      <c r="D50" s="33">
        <v>0.90243902439024393</v>
      </c>
      <c r="E50" s="33">
        <v>0.66666666666666663</v>
      </c>
      <c r="F50" s="33">
        <v>0.45652173913043476</v>
      </c>
      <c r="H50" s="34">
        <v>0.48571428571428571</v>
      </c>
      <c r="I50" s="34">
        <v>0.52941176470588236</v>
      </c>
      <c r="J50" s="34">
        <v>0.68085106382978722</v>
      </c>
      <c r="K50" s="34">
        <v>0.75609756097560976</v>
      </c>
      <c r="L50" s="34">
        <v>0.60416666666666663</v>
      </c>
      <c r="M50" s="34">
        <v>0.45652173913043476</v>
      </c>
      <c r="O50" s="35">
        <v>0.17142857142857143</v>
      </c>
      <c r="P50" s="35">
        <v>0.26470588235294118</v>
      </c>
      <c r="Q50" s="35">
        <v>0.42553191489361702</v>
      </c>
      <c r="R50" s="35">
        <v>0.43902439024390244</v>
      </c>
      <c r="S50" s="35">
        <v>0.5</v>
      </c>
      <c r="T50" s="35">
        <v>0.30434782608695654</v>
      </c>
      <c r="V50" s="36">
        <v>0.68571428571428572</v>
      </c>
      <c r="W50" s="36">
        <v>0.76470588235294112</v>
      </c>
      <c r="X50" s="36">
        <v>0.93617021276595747</v>
      </c>
      <c r="Y50" s="36">
        <v>0.92682926829268297</v>
      </c>
      <c r="Z50" s="36">
        <v>0.875</v>
      </c>
      <c r="AA50" s="36">
        <v>0.71739130434782605</v>
      </c>
    </row>
    <row r="51" spans="1:27" x14ac:dyDescent="0.25">
      <c r="A51" s="33">
        <v>0.375</v>
      </c>
      <c r="B51" s="33">
        <v>0.31818181818181818</v>
      </c>
      <c r="C51" s="33">
        <v>0.24</v>
      </c>
      <c r="D51" s="33">
        <v>0.29411764705882354</v>
      </c>
      <c r="E51" s="33">
        <v>0.2</v>
      </c>
      <c r="F51" s="33">
        <v>0.34782608695652173</v>
      </c>
      <c r="H51" s="34">
        <v>0.29166666666666669</v>
      </c>
      <c r="I51" s="34">
        <v>0.13636363636363635</v>
      </c>
      <c r="J51" s="34">
        <v>0.08</v>
      </c>
      <c r="K51" s="34">
        <v>0.11764705882352941</v>
      </c>
      <c r="L51" s="34">
        <v>6.6666666666666666E-2</v>
      </c>
      <c r="M51" s="34">
        <v>0.30434782608695654</v>
      </c>
      <c r="O51" s="35">
        <v>8.3333333333333329E-2</v>
      </c>
      <c r="P51" s="35">
        <v>0.13636363636363635</v>
      </c>
      <c r="Q51" s="35">
        <v>0.04</v>
      </c>
      <c r="R51" s="35">
        <v>0</v>
      </c>
      <c r="S51" s="35">
        <v>6.6666666666666666E-2</v>
      </c>
      <c r="T51" s="35">
        <v>0.30434782608695654</v>
      </c>
      <c r="V51" s="36">
        <v>0.375</v>
      </c>
      <c r="W51" s="36">
        <v>0.36363636363636365</v>
      </c>
      <c r="X51" s="36">
        <v>0.24</v>
      </c>
      <c r="Y51" s="36">
        <v>0.52941176470588236</v>
      </c>
      <c r="Z51" s="36">
        <v>0.2</v>
      </c>
      <c r="AA51" s="36">
        <v>0.52173913043478259</v>
      </c>
    </row>
    <row r="52" spans="1:27" x14ac:dyDescent="0.25">
      <c r="A52" s="33">
        <v>0.56666666666666665</v>
      </c>
      <c r="B52" s="33">
        <v>0.57692307692307687</v>
      </c>
      <c r="C52" s="33">
        <v>0.5357142857142857</v>
      </c>
      <c r="D52" s="33">
        <v>0.29629629629629628</v>
      </c>
      <c r="E52" s="33">
        <v>0.52</v>
      </c>
      <c r="F52" s="33">
        <v>0.40740740740740738</v>
      </c>
      <c r="H52" s="34">
        <v>0.33333333333333331</v>
      </c>
      <c r="I52" s="34">
        <v>0.42307692307692307</v>
      </c>
      <c r="J52" s="34">
        <v>0.32142857142857145</v>
      </c>
      <c r="K52" s="34">
        <v>0.14814814814814814</v>
      </c>
      <c r="L52" s="34">
        <v>0.4</v>
      </c>
      <c r="M52" s="34">
        <v>0.33333333333333331</v>
      </c>
      <c r="O52" s="35">
        <v>0.2</v>
      </c>
      <c r="P52" s="35">
        <v>0.19230769230769232</v>
      </c>
      <c r="Q52" s="35">
        <v>0.2857142857142857</v>
      </c>
      <c r="R52" s="35">
        <v>0.14814814814814814</v>
      </c>
      <c r="S52" s="35">
        <v>0.2</v>
      </c>
      <c r="T52" s="35">
        <v>0.14814814814814814</v>
      </c>
      <c r="V52" s="36">
        <v>0.6</v>
      </c>
      <c r="W52" s="36">
        <v>0.65384615384615385</v>
      </c>
      <c r="X52" s="36">
        <v>0.5357142857142857</v>
      </c>
      <c r="Y52" s="36">
        <v>0.44444444444444442</v>
      </c>
      <c r="Z52" s="36">
        <v>0.64</v>
      </c>
      <c r="AA52" s="36">
        <v>0.66666666666666663</v>
      </c>
    </row>
    <row r="53" spans="1:27" x14ac:dyDescent="0.25">
      <c r="A53" s="33">
        <v>0.78431372549019607</v>
      </c>
      <c r="B53" s="33">
        <v>0.88</v>
      </c>
      <c r="C53" s="33">
        <v>0.76470588235294112</v>
      </c>
      <c r="D53" s="33">
        <v>0.54166666666666663</v>
      </c>
      <c r="E53" s="33">
        <v>0.74</v>
      </c>
      <c r="F53" s="33">
        <v>0.64583333333333337</v>
      </c>
      <c r="H53" s="34">
        <v>0.66666666666666663</v>
      </c>
      <c r="I53" s="34">
        <v>0.56000000000000005</v>
      </c>
      <c r="J53" s="34">
        <v>0.47058823529411764</v>
      </c>
      <c r="K53" s="34">
        <v>0.33333333333333331</v>
      </c>
      <c r="L53" s="34">
        <v>0.66</v>
      </c>
      <c r="M53" s="34">
        <v>0.52083333333333337</v>
      </c>
      <c r="O53" s="35">
        <v>0.56862745098039214</v>
      </c>
      <c r="P53" s="35">
        <v>0.5</v>
      </c>
      <c r="Q53" s="35">
        <v>0.45098039215686275</v>
      </c>
      <c r="R53" s="35">
        <v>0.27083333333333331</v>
      </c>
      <c r="S53" s="35">
        <v>0.62</v>
      </c>
      <c r="T53" s="35">
        <v>0.5</v>
      </c>
      <c r="V53" s="36">
        <v>0.82352941176470584</v>
      </c>
      <c r="W53" s="36">
        <v>0.92</v>
      </c>
      <c r="X53" s="36">
        <v>0.82352941176470584</v>
      </c>
      <c r="Y53" s="36">
        <v>0.58333333333333337</v>
      </c>
      <c r="Z53" s="36">
        <v>0.8</v>
      </c>
      <c r="AA53" s="36">
        <v>0.79166666666666663</v>
      </c>
    </row>
    <row r="54" spans="1:27" x14ac:dyDescent="0.25">
      <c r="A54" s="33">
        <v>0.44444444444444442</v>
      </c>
      <c r="B54" s="33">
        <v>0.18518518518518517</v>
      </c>
      <c r="C54" s="33">
        <v>0.31818181818181818</v>
      </c>
      <c r="D54" s="33">
        <v>0.11764705882352941</v>
      </c>
      <c r="E54" s="33">
        <v>0.5</v>
      </c>
      <c r="F54" s="33">
        <v>0.22727272727272727</v>
      </c>
      <c r="H54" s="34">
        <v>0.18518518518518517</v>
      </c>
      <c r="I54" s="34">
        <v>0.14814814814814814</v>
      </c>
      <c r="J54" s="34">
        <v>0.13636363636363635</v>
      </c>
      <c r="K54" s="34">
        <v>0</v>
      </c>
      <c r="L54" s="34">
        <v>0.33333333333333331</v>
      </c>
      <c r="M54" s="34">
        <v>0.22727272727272727</v>
      </c>
      <c r="O54" s="35">
        <v>7.407407407407407E-2</v>
      </c>
      <c r="P54" s="35">
        <v>7.407407407407407E-2</v>
      </c>
      <c r="Q54" s="35">
        <v>4.5454545454545456E-2</v>
      </c>
      <c r="R54" s="35">
        <v>0</v>
      </c>
      <c r="S54" s="35">
        <v>0.1111111111111111</v>
      </c>
      <c r="T54" s="35">
        <v>4.5454545454545456E-2</v>
      </c>
      <c r="V54" s="36">
        <v>0.51851851851851849</v>
      </c>
      <c r="W54" s="36">
        <v>0.25925925925925924</v>
      </c>
      <c r="X54" s="36">
        <v>0.36363636363636365</v>
      </c>
      <c r="Y54" s="36">
        <v>0.23529411764705882</v>
      </c>
      <c r="Z54" s="36">
        <v>0.55555555555555558</v>
      </c>
      <c r="AA54" s="36">
        <v>0.59090909090909094</v>
      </c>
    </row>
    <row r="55" spans="1:27" x14ac:dyDescent="0.25">
      <c r="A55" s="33">
        <v>0.70833333333333337</v>
      </c>
      <c r="B55" s="33">
        <v>0.67346938775510201</v>
      </c>
      <c r="C55" s="33">
        <v>0.86</v>
      </c>
      <c r="D55" s="33">
        <v>0.86</v>
      </c>
      <c r="E55" s="33">
        <v>0.66</v>
      </c>
      <c r="F55" s="33">
        <v>0.7142857142857143</v>
      </c>
      <c r="H55" s="34">
        <v>0.54166666666666663</v>
      </c>
      <c r="I55" s="34">
        <v>0.51020408163265307</v>
      </c>
      <c r="J55" s="34">
        <v>0.82</v>
      </c>
      <c r="K55" s="34">
        <v>0.78</v>
      </c>
      <c r="L55" s="34">
        <v>0.44</v>
      </c>
      <c r="M55" s="34">
        <v>0.65306122448979587</v>
      </c>
      <c r="O55" s="35">
        <v>0.10416666666666667</v>
      </c>
      <c r="P55" s="35">
        <v>0.36734693877551022</v>
      </c>
      <c r="Q55" s="35">
        <v>0.38</v>
      </c>
      <c r="R55" s="35">
        <v>0.48</v>
      </c>
      <c r="S55" s="35">
        <v>0.34</v>
      </c>
      <c r="T55" s="35">
        <v>0.48979591836734693</v>
      </c>
      <c r="V55" s="36">
        <v>0.70833333333333337</v>
      </c>
      <c r="W55" s="36">
        <v>0.67346938775510201</v>
      </c>
      <c r="X55" s="36">
        <v>0.86</v>
      </c>
      <c r="Y55" s="36">
        <v>0.86</v>
      </c>
      <c r="Z55" s="36">
        <v>0.7</v>
      </c>
      <c r="AA55" s="36">
        <v>0.83673469387755106</v>
      </c>
    </row>
    <row r="56" spans="1:27" x14ac:dyDescent="0.25">
      <c r="A56" s="33">
        <v>0.5757575757575758</v>
      </c>
      <c r="B56" s="33">
        <v>0.45454545454545453</v>
      </c>
      <c r="C56" s="33">
        <v>0.5357142857142857</v>
      </c>
      <c r="D56" s="33">
        <v>0.49484536082474229</v>
      </c>
      <c r="E56" s="33">
        <v>0.36666666666666664</v>
      </c>
      <c r="F56" s="33">
        <v>0.49382716049382713</v>
      </c>
      <c r="H56" s="34">
        <v>0.39393939393939392</v>
      </c>
      <c r="I56" s="34">
        <v>0.40909090909090912</v>
      </c>
      <c r="J56" s="34">
        <v>0.35714285714285715</v>
      </c>
      <c r="K56" s="34">
        <v>0.40206185567010311</v>
      </c>
      <c r="L56" s="34">
        <v>0.2</v>
      </c>
      <c r="M56" s="34">
        <v>0.49382716049382713</v>
      </c>
      <c r="O56" s="35">
        <v>0.27272727272727271</v>
      </c>
      <c r="P56" s="35">
        <v>0.20454545454545456</v>
      </c>
      <c r="Q56" s="35">
        <v>0.32142857142857145</v>
      </c>
      <c r="R56" s="35">
        <v>0.31958762886597936</v>
      </c>
      <c r="S56" s="35">
        <v>0.16666666666666666</v>
      </c>
      <c r="T56" s="35">
        <v>0.35802469135802467</v>
      </c>
      <c r="V56" s="36">
        <v>0.66666666666666663</v>
      </c>
      <c r="W56" s="36">
        <v>0.59090909090909094</v>
      </c>
      <c r="X56" s="36">
        <v>0.6785714285714286</v>
      </c>
      <c r="Y56" s="36">
        <v>0.68041237113402064</v>
      </c>
      <c r="Z56" s="36">
        <v>0.66666666666666663</v>
      </c>
      <c r="AA56" s="36">
        <v>0.76543209876543206</v>
      </c>
    </row>
    <row r="57" spans="1:27" x14ac:dyDescent="0.25">
      <c r="A57" s="33" t="s">
        <v>108</v>
      </c>
      <c r="B57" s="33" t="s">
        <v>108</v>
      </c>
      <c r="C57" s="33" t="s">
        <v>108</v>
      </c>
      <c r="D57" s="33" t="s">
        <v>108</v>
      </c>
      <c r="E57" s="33">
        <v>0.58064516129032262</v>
      </c>
      <c r="F57" s="33">
        <v>0.6</v>
      </c>
      <c r="H57" s="34" t="s">
        <v>108</v>
      </c>
      <c r="I57" s="34" t="s">
        <v>108</v>
      </c>
      <c r="J57" s="34" t="s">
        <v>108</v>
      </c>
      <c r="K57" s="34" t="s">
        <v>108</v>
      </c>
      <c r="L57" s="34">
        <v>0.54838709677419351</v>
      </c>
      <c r="M57" s="34">
        <v>0.6</v>
      </c>
      <c r="O57" s="35" t="s">
        <v>108</v>
      </c>
      <c r="P57" s="35" t="s">
        <v>108</v>
      </c>
      <c r="Q57" s="35" t="s">
        <v>108</v>
      </c>
      <c r="R57" s="35" t="s">
        <v>108</v>
      </c>
      <c r="S57" s="35">
        <v>0.45161290322580644</v>
      </c>
      <c r="T57" s="35">
        <v>0.4</v>
      </c>
      <c r="V57" s="36" t="s">
        <v>108</v>
      </c>
      <c r="W57" s="36" t="s">
        <v>108</v>
      </c>
      <c r="X57" s="36" t="s">
        <v>108</v>
      </c>
      <c r="Y57" s="36" t="s">
        <v>108</v>
      </c>
      <c r="Z57" s="36">
        <v>0.64516129032258063</v>
      </c>
      <c r="AA57" s="36">
        <v>0.84</v>
      </c>
    </row>
    <row r="58" spans="1:27" x14ac:dyDescent="0.25">
      <c r="A58" s="33" t="s">
        <v>108</v>
      </c>
      <c r="B58" s="33" t="s">
        <v>108</v>
      </c>
      <c r="C58" s="33">
        <v>0.59523809523809523</v>
      </c>
      <c r="D58" s="33">
        <v>0.45454545454545453</v>
      </c>
      <c r="E58" s="33">
        <v>0.5</v>
      </c>
      <c r="F58" s="33">
        <v>0.375</v>
      </c>
      <c r="H58" s="34" t="s">
        <v>108</v>
      </c>
      <c r="I58" s="34" t="s">
        <v>108</v>
      </c>
      <c r="J58" s="34">
        <v>0.54761904761904767</v>
      </c>
      <c r="K58" s="34">
        <v>0.40909090909090912</v>
      </c>
      <c r="L58" s="34">
        <v>0.42105263157894735</v>
      </c>
      <c r="M58" s="34">
        <v>0.375</v>
      </c>
      <c r="O58" s="35" t="s">
        <v>108</v>
      </c>
      <c r="P58" s="35" t="s">
        <v>108</v>
      </c>
      <c r="Q58" s="35">
        <v>0.33333333333333331</v>
      </c>
      <c r="R58" s="35">
        <v>0.20454545454545456</v>
      </c>
      <c r="S58" s="35">
        <v>0.28947368421052633</v>
      </c>
      <c r="T58" s="35">
        <v>0.25</v>
      </c>
      <c r="V58" s="36" t="s">
        <v>108</v>
      </c>
      <c r="W58" s="36" t="s">
        <v>108</v>
      </c>
      <c r="X58" s="36">
        <v>0.6428571428571429</v>
      </c>
      <c r="Y58" s="36">
        <v>0.59090909090909094</v>
      </c>
      <c r="Z58" s="36">
        <v>0.71052631578947367</v>
      </c>
      <c r="AA58" s="36">
        <v>0.67500000000000004</v>
      </c>
    </row>
    <row r="59" spans="1:27" x14ac:dyDescent="0.25">
      <c r="A59" s="33">
        <v>0.55172413793103448</v>
      </c>
      <c r="B59" s="33">
        <v>0.40740740740740738</v>
      </c>
      <c r="C59" s="33">
        <v>0.34782608695652173</v>
      </c>
      <c r="D59" s="33">
        <v>0.5757575757575758</v>
      </c>
      <c r="E59" s="33">
        <v>0.5357142857142857</v>
      </c>
      <c r="F59" s="33">
        <v>0.36666666666666664</v>
      </c>
      <c r="H59" s="34">
        <v>0.41379310344827586</v>
      </c>
      <c r="I59" s="34">
        <v>0.29629629629629628</v>
      </c>
      <c r="J59" s="34">
        <v>0.30434782608695654</v>
      </c>
      <c r="K59" s="34">
        <v>0.39393939393939392</v>
      </c>
      <c r="L59" s="34">
        <v>0.35714285714285715</v>
      </c>
      <c r="M59" s="34">
        <v>0.2</v>
      </c>
      <c r="O59" s="35">
        <v>0.37931034482758619</v>
      </c>
      <c r="P59" s="35">
        <v>0.18518518518518517</v>
      </c>
      <c r="Q59" s="35">
        <v>0.17391304347826086</v>
      </c>
      <c r="R59" s="35">
        <v>0.27272727272727271</v>
      </c>
      <c r="S59" s="35">
        <v>0.32142857142857145</v>
      </c>
      <c r="T59" s="35">
        <v>0.16666666666666666</v>
      </c>
      <c r="V59" s="36">
        <v>0.55172413793103448</v>
      </c>
      <c r="W59" s="36">
        <v>0.40740740740740738</v>
      </c>
      <c r="X59" s="36">
        <v>0.43478260869565216</v>
      </c>
      <c r="Y59" s="36">
        <v>0.66666666666666663</v>
      </c>
      <c r="Z59" s="36">
        <v>0.6785714285714286</v>
      </c>
      <c r="AA59" s="36">
        <v>0.66666666666666663</v>
      </c>
    </row>
    <row r="60" spans="1:27" x14ac:dyDescent="0.25">
      <c r="A60" s="33" t="s">
        <v>108</v>
      </c>
      <c r="B60" s="33" t="s">
        <v>108</v>
      </c>
      <c r="C60" s="33" t="s">
        <v>108</v>
      </c>
      <c r="D60" s="33" t="s">
        <v>108</v>
      </c>
      <c r="E60" s="33">
        <v>0.39285714285714285</v>
      </c>
      <c r="F60" s="33">
        <v>0.625</v>
      </c>
      <c r="H60" s="34" t="s">
        <v>108</v>
      </c>
      <c r="I60" s="34" t="s">
        <v>108</v>
      </c>
      <c r="J60" s="34" t="s">
        <v>108</v>
      </c>
      <c r="K60" s="34" t="s">
        <v>108</v>
      </c>
      <c r="L60" s="34">
        <v>0.21428571428571427</v>
      </c>
      <c r="M60" s="34">
        <v>0.625</v>
      </c>
      <c r="O60" s="35" t="s">
        <v>108</v>
      </c>
      <c r="P60" s="35" t="s">
        <v>108</v>
      </c>
      <c r="Q60" s="35" t="s">
        <v>108</v>
      </c>
      <c r="R60" s="35" t="s">
        <v>108</v>
      </c>
      <c r="S60" s="35">
        <v>0.21428571428571427</v>
      </c>
      <c r="T60" s="35">
        <v>0.5625</v>
      </c>
      <c r="V60" s="36" t="s">
        <v>108</v>
      </c>
      <c r="W60" s="36" t="s">
        <v>108</v>
      </c>
      <c r="X60" s="36" t="s">
        <v>108</v>
      </c>
      <c r="Y60" s="36" t="s">
        <v>108</v>
      </c>
      <c r="Z60" s="36">
        <v>0.6785714285714286</v>
      </c>
      <c r="AA60" s="36">
        <v>0.875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vt:lpstr>
      <vt:lpstr>Base</vt:lpstr>
      <vt:lpstr>Carreras</vt:lpstr>
      <vt:lpstr>Hoja2</vt:lpstr>
      <vt:lpstr>Reporte!Área_de_impresión</vt:lpstr>
      <vt:lpstr>BD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 ALONSO CASTILLO GALVAN</dc:creator>
  <cp:lastModifiedBy>Enrique Isidoro Vazquez Ramos</cp:lastModifiedBy>
  <dcterms:created xsi:type="dcterms:W3CDTF">2015-02-13T14:29:54Z</dcterms:created>
  <dcterms:modified xsi:type="dcterms:W3CDTF">2016-05-26T15:18:53Z</dcterms:modified>
</cp:coreProperties>
</file>